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270" windowWidth="8460" windowHeight="6795" tabRatio="947" activeTab="1"/>
  </bookViews>
  <sheets>
    <sheet name="Квалификация 8 игр" sheetId="1" r:id="rId1"/>
    <sheet name="По 6 лучшим с HDP" sheetId="2" r:id="rId2"/>
    <sheet name="Переигровка" sheetId="3" r:id="rId3"/>
    <sheet name="Десперадо" sheetId="4" r:id="rId4"/>
    <sheet name="Финал" sheetId="5" r:id="rId5"/>
    <sheet name="Лист 2" sheetId="6" r:id="rId6"/>
  </sheets>
  <definedNames/>
  <calcPr fullCalcOnLoad="1"/>
</workbook>
</file>

<file path=xl/sharedStrings.xml><?xml version="1.0" encoding="utf-8"?>
<sst xmlns="http://schemas.openxmlformats.org/spreadsheetml/2006/main" count="252" uniqueCount="45">
  <si>
    <t>№</t>
  </si>
  <si>
    <t>ФИО</t>
  </si>
  <si>
    <t>Игры</t>
  </si>
  <si>
    <t>Сумма</t>
  </si>
  <si>
    <t>Средний</t>
  </si>
  <si>
    <t>Квалификация после 8-ми игр</t>
  </si>
  <si>
    <t>Бажан</t>
  </si>
  <si>
    <t>Кращенко</t>
  </si>
  <si>
    <t>Мицык</t>
  </si>
  <si>
    <t>Ильин</t>
  </si>
  <si>
    <t>Квятковский</t>
  </si>
  <si>
    <t>Чепов</t>
  </si>
  <si>
    <t>Жукович</t>
  </si>
  <si>
    <t>Дяченко</t>
  </si>
  <si>
    <t>Шпаковский</t>
  </si>
  <si>
    <t>Асаевич</t>
  </si>
  <si>
    <t>Ногин</t>
  </si>
  <si>
    <t>Фоменко</t>
  </si>
  <si>
    <t>Зеленский</t>
  </si>
  <si>
    <t>Дементьев</t>
  </si>
  <si>
    <t>Терновой</t>
  </si>
  <si>
    <t>Дьяков</t>
  </si>
  <si>
    <t>Кучеренко</t>
  </si>
  <si>
    <t>Гриник</t>
  </si>
  <si>
    <t>Харченко</t>
  </si>
  <si>
    <t>Осередько</t>
  </si>
  <si>
    <t>HDP</t>
  </si>
  <si>
    <t>Сумма без HDP</t>
  </si>
  <si>
    <t>Швец</t>
  </si>
  <si>
    <t>Щербинин</t>
  </si>
  <si>
    <t>Гонтарь</t>
  </si>
  <si>
    <t>Десперадо</t>
  </si>
  <si>
    <t>Группа А</t>
  </si>
  <si>
    <t>Группа В</t>
  </si>
  <si>
    <t>Группа С</t>
  </si>
  <si>
    <t>D</t>
  </si>
  <si>
    <t>Группа D</t>
  </si>
  <si>
    <t>Финал</t>
  </si>
  <si>
    <t>HCP</t>
  </si>
  <si>
    <t>Переигровка</t>
  </si>
  <si>
    <t>Мицик</t>
  </si>
  <si>
    <t>А</t>
  </si>
  <si>
    <t>В</t>
  </si>
  <si>
    <t>С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</si>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</sst>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3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Arial Cyr"/>
      <family val="0"/>
    </font>
    <font>
      <sz val="13"/>
      <color indexed="10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2" fontId="9" fillId="34" borderId="13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/>
    </xf>
    <xf numFmtId="0" fontId="9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50" name="AutoShape 186"/>
        <xdr:cNvSpPr>
          <a:spLocks/>
        </xdr:cNvSpPr>
      </xdr:nvSpPr>
      <xdr:spPr>
        <a:xfrm>
          <a:off x="238125" y="0"/>
          <a:ext cx="11430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51" name="AutoShape 187"/>
        <xdr:cNvSpPr>
          <a:spLocks/>
        </xdr:cNvSpPr>
      </xdr:nvSpPr>
      <xdr:spPr>
        <a:xfrm>
          <a:off x="257175" y="0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52" name="AutoShape 190"/>
        <xdr:cNvSpPr>
          <a:spLocks/>
        </xdr:cNvSpPr>
      </xdr:nvSpPr>
      <xdr:spPr>
        <a:xfrm>
          <a:off x="238125" y="0"/>
          <a:ext cx="11430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7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7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7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9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9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0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1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2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3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4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7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9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0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1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2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3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4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5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6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7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4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9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0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1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2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6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8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9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0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1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8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79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8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9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0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1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2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8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9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0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1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8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19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1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2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3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4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4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4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1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2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6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6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6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6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6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6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6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7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7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7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7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7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7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7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1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3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1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2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7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7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7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7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7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7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7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1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8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3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8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8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8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8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8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9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9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9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9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9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9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0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0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0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0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0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7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9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9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0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2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630" name="AutoShape 186"/>
        <xdr:cNvSpPr>
          <a:spLocks/>
        </xdr:cNvSpPr>
      </xdr:nvSpPr>
      <xdr:spPr>
        <a:xfrm>
          <a:off x="238125" y="0"/>
          <a:ext cx="11430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631" name="AutoShape 187"/>
        <xdr:cNvSpPr>
          <a:spLocks/>
        </xdr:cNvSpPr>
      </xdr:nvSpPr>
      <xdr:spPr>
        <a:xfrm>
          <a:off x="257175" y="0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632" name="AutoShape 190"/>
        <xdr:cNvSpPr>
          <a:spLocks/>
        </xdr:cNvSpPr>
      </xdr:nvSpPr>
      <xdr:spPr>
        <a:xfrm>
          <a:off x="238125" y="0"/>
          <a:ext cx="11430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4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4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0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1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1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1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2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6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6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6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6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6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67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4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5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6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7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8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5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6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0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6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07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4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5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6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7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2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5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6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4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6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7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8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9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5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8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59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0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1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2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3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4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5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6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7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8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9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0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1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2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3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4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5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6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7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9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0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1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2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4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8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9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0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1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8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59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6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9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0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1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2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8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8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9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0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1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8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99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1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2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3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4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0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1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2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2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4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4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4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4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4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4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4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5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5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5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5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5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5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5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6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6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6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6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6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6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6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1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7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3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7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7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7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7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7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9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9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9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9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9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0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1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1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1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2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3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3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3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3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3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3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3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4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4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4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4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4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4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4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5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5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5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5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5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5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5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1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6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695325</xdr:colOff>
      <xdr:row>0</xdr:row>
      <xdr:rowOff>0</xdr:rowOff>
    </xdr:to>
    <xdr:sp>
      <xdr:nvSpPr>
        <xdr:cNvPr id="1163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6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6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6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6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6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7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7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7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7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7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7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8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8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8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8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8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5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6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0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206" name="AutoShape 186"/>
        <xdr:cNvSpPr>
          <a:spLocks/>
        </xdr:cNvSpPr>
      </xdr:nvSpPr>
      <xdr:spPr>
        <a:xfrm>
          <a:off x="238125" y="0"/>
          <a:ext cx="11430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207" name="AutoShape 187"/>
        <xdr:cNvSpPr>
          <a:spLocks/>
        </xdr:cNvSpPr>
      </xdr:nvSpPr>
      <xdr:spPr>
        <a:xfrm>
          <a:off x="257175" y="0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208" name="AutoShape 190"/>
        <xdr:cNvSpPr>
          <a:spLocks/>
        </xdr:cNvSpPr>
      </xdr:nvSpPr>
      <xdr:spPr>
        <a:xfrm>
          <a:off x="238125" y="0"/>
          <a:ext cx="11430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1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2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2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4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4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4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4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4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4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5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5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5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5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5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5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5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5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5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5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6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6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6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6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6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6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6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6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6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6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7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7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8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8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9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0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0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0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1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1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1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1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1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1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1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2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2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2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2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2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2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2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2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2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2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3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3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3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3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3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3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3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3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3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3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4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4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2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43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0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1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2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3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6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6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9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0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1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2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8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8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2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83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0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1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2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3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0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0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9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0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1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2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2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2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2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3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4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5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6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27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3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6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7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8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9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0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1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2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43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4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6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7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8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9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0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1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2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3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6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6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6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6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6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6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6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6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6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7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7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7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7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7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7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7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7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7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7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8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8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8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8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8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8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8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8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8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8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9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9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9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9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9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9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5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6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7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8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1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1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4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5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6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7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5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6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7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8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5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5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4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5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6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7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7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9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0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8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9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9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1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1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1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2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2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2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2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2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2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2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2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2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2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3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3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3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3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3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3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3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4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4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4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4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4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4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4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7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4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9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5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5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5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5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5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5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5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5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5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5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6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6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6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6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6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6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6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6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6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6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7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7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8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8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9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0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0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0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1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1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1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1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1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1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1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1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1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1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2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2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2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2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2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2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2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2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2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2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3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3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3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3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7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3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9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4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4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4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4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4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4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4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5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5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5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5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5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5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5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5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5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5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6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6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6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3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6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5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6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5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6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8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8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786" name="AutoShape 186"/>
        <xdr:cNvSpPr>
          <a:spLocks/>
        </xdr:cNvSpPr>
      </xdr:nvSpPr>
      <xdr:spPr>
        <a:xfrm>
          <a:off x="238125" y="0"/>
          <a:ext cx="11430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787" name="AutoShape 187"/>
        <xdr:cNvSpPr>
          <a:spLocks/>
        </xdr:cNvSpPr>
      </xdr:nvSpPr>
      <xdr:spPr>
        <a:xfrm>
          <a:off x="257175" y="0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788" name="AutoShape 190"/>
        <xdr:cNvSpPr>
          <a:spLocks/>
        </xdr:cNvSpPr>
      </xdr:nvSpPr>
      <xdr:spPr>
        <a:xfrm>
          <a:off x="238125" y="0"/>
          <a:ext cx="11430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9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0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0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2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2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2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2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2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2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2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2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3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3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3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3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3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3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3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3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3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3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4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4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4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4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4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4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4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4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4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4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5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5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6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6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7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8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8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8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8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9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9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9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9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9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9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9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0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0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0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0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0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0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0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0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0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1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1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1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1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1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1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1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1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1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1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2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2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2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23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0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1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2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3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4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4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9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0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1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2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6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6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2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63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0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1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2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3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8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9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0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1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2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9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0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0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2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3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4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5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6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07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0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1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6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7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8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19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0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1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2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23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2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6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7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8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29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0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1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2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3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4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4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4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4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4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4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4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4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4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5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5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5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5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5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5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5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5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5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6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6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6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6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6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6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6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7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7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7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7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7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7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7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5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6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7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8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9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9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9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4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5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6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7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0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1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1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1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5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6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7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8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2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3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3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4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5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6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7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8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49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0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1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2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3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4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55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5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59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0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6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7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7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7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8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8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9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9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9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0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0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0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0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0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0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1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1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1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1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1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1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1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2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2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2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2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7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2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9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3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3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3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3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3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3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3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3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3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3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4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4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4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4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4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4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4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4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4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4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5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5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5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5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6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6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6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7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7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8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8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8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8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8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9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9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9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9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9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9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9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9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9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9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0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0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0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0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0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0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0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0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0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1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1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1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1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1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1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1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7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1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695325</xdr:colOff>
      <xdr:row>0</xdr:row>
      <xdr:rowOff>0</xdr:rowOff>
    </xdr:to>
    <xdr:sp>
      <xdr:nvSpPr>
        <xdr:cNvPr id="2319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2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2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2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2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2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2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2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3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3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3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3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3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3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3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3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3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3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4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4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4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49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0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1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2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6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2362" name="AutoShape 186"/>
        <xdr:cNvSpPr>
          <a:spLocks/>
        </xdr:cNvSpPr>
      </xdr:nvSpPr>
      <xdr:spPr>
        <a:xfrm>
          <a:off x="238125" y="0"/>
          <a:ext cx="11430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2363" name="AutoShape 187"/>
        <xdr:cNvSpPr>
          <a:spLocks/>
        </xdr:cNvSpPr>
      </xdr:nvSpPr>
      <xdr:spPr>
        <a:xfrm>
          <a:off x="257175" y="0"/>
          <a:ext cx="9525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2364" name="AutoShape 190"/>
        <xdr:cNvSpPr>
          <a:spLocks/>
        </xdr:cNvSpPr>
      </xdr:nvSpPr>
      <xdr:spPr>
        <a:xfrm>
          <a:off x="238125" y="0"/>
          <a:ext cx="11430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6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7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7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9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80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8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3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4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5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6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7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8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89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0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1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2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3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4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5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96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9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9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1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1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1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1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1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1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1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1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1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1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2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2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2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2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2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2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2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2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2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3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4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4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4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6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6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6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6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6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6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6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7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7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7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7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7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7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7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7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7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7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8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8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8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8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8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8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8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8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8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8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9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9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9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9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9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9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9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9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98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99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0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1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2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3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4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5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6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7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8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9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0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1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2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3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4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5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6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17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5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6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7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8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2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3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8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39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0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1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2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3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4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5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6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7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8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49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0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1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2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3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4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5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6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57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5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5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5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6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7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8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6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7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8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79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0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1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2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83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9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8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99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0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2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3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4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5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6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7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8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09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0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1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2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3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4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15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6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17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1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2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2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2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2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2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2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2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3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3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3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3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3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3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3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4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4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4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4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4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4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4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5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5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5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5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1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2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3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4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7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7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7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7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7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7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7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7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7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0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1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2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3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9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9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9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9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9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9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9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0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01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02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03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04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0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0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0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0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0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1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1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1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1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1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1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1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1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0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1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2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3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4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5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6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7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8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29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0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31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3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3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3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35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36" name="Line 10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7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38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3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4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5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5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5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5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5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5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5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5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7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7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7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7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7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7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7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8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8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8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8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8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8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8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9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9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9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9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9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9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0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0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0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3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0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5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0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0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0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0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1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1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1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1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1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1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1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2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2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2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2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2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2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29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30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31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32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33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34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3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3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3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3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4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4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4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3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44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5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46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47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48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49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0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1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2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3" name="Line 7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4" name="Line 8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5" name="Line 1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6" name="Line 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7" name="Line 3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8" name="Line 4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59" name="Line 5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60" name="Line 6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1" name="Line 14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62" name="Line 15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6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6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6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7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6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6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7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7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7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7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7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7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7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0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8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8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3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8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8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6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8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8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9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9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3" name="Line 1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9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5" name="Line 3"/>
        <xdr:cNvSpPr>
          <a:spLocks/>
        </xdr:cNvSpPr>
      </xdr:nvSpPr>
      <xdr:spPr>
        <a:xfrm flipH="1">
          <a:off x="46196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9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9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98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9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0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01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2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0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04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5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0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0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09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10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1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12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13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4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15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16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17" name="Line 2"/>
        <xdr:cNvSpPr>
          <a:spLocks/>
        </xdr:cNvSpPr>
      </xdr:nvSpPr>
      <xdr:spPr>
        <a:xfrm>
          <a:off x="392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8" name="Line 2"/>
        <xdr:cNvSpPr>
          <a:spLocks/>
        </xdr:cNvSpPr>
      </xdr:nvSpPr>
      <xdr:spPr>
        <a:xfrm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="111" zoomScaleNormal="111" zoomScalePageLayoutView="0" workbookViewId="0" topLeftCell="A1">
      <selection activeCell="A1" sqref="A1:L1"/>
    </sheetView>
  </sheetViews>
  <sheetFormatPr defaultColWidth="9.00390625" defaultRowHeight="12.75"/>
  <cols>
    <col min="1" max="1" width="4.625" style="2" bestFit="1" customWidth="1"/>
    <col min="2" max="2" width="25.875" style="8" bestFit="1" customWidth="1"/>
    <col min="3" max="11" width="6.25390625" style="8" customWidth="1"/>
    <col min="12" max="12" width="7.625" style="8" customWidth="1"/>
    <col min="13" max="13" width="9.25390625" style="8" customWidth="1"/>
    <col min="14" max="14" width="12.125" style="9" customWidth="1"/>
    <col min="15" max="16384" width="9.125" style="1" customWidth="1"/>
  </cols>
  <sheetData>
    <row r="1" spans="1:12" s="14" customFormat="1" ht="15.75">
      <c r="A1" s="73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4" ht="15.75">
      <c r="A2" s="76" t="s">
        <v>0</v>
      </c>
      <c r="B2" s="78" t="s">
        <v>1</v>
      </c>
      <c r="C2" s="80" t="s">
        <v>2</v>
      </c>
      <c r="D2" s="80"/>
      <c r="E2" s="80"/>
      <c r="F2" s="80"/>
      <c r="G2" s="80"/>
      <c r="H2" s="80"/>
      <c r="I2" s="80"/>
      <c r="J2" s="80"/>
      <c r="K2" s="17"/>
      <c r="L2" s="81" t="s">
        <v>27</v>
      </c>
      <c r="M2" s="69" t="s">
        <v>3</v>
      </c>
      <c r="N2" s="71" t="s">
        <v>4</v>
      </c>
    </row>
    <row r="3" spans="1:14" ht="20.25" customHeight="1">
      <c r="A3" s="77"/>
      <c r="B3" s="79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 t="s">
        <v>26</v>
      </c>
      <c r="L3" s="82"/>
      <c r="M3" s="70"/>
      <c r="N3" s="72"/>
    </row>
    <row r="4" spans="1:14" ht="15.75">
      <c r="A4" s="13">
        <v>1</v>
      </c>
      <c r="B4" s="10" t="s">
        <v>25</v>
      </c>
      <c r="C4" s="3">
        <v>204</v>
      </c>
      <c r="D4" s="3">
        <v>169</v>
      </c>
      <c r="E4" s="3">
        <v>148</v>
      </c>
      <c r="F4" s="3">
        <v>210</v>
      </c>
      <c r="G4" s="3">
        <v>228</v>
      </c>
      <c r="H4" s="3">
        <v>215</v>
      </c>
      <c r="I4" s="3">
        <v>217</v>
      </c>
      <c r="J4" s="3">
        <v>232</v>
      </c>
      <c r="K4" s="3"/>
      <c r="L4" s="18">
        <f>SUM(C4:J4)</f>
        <v>1623</v>
      </c>
      <c r="M4" s="20">
        <f aca="true" t="shared" si="0" ref="M4:M23">(IF(J4&gt;0,SUM(J4+K4),0)+IF(C4&gt;0,SUM(C4+K4),0)+IF(D4&gt;0,SUM(D4+K4),0)+IF(E4&gt;0,SUM(E4+K4),0)+IF(F4&gt;0,SUM(F4+K4),0)+IF(G4&gt;0,SUM(G4+K4),0)+IF(H4&gt;0,SUM(H4+K4),0)+IF(I4&gt;0,SUM(I4+K4),0))</f>
        <v>1623</v>
      </c>
      <c r="N4" s="19">
        <f>L4/8</f>
        <v>202.875</v>
      </c>
    </row>
    <row r="5" spans="1:14" ht="15.75">
      <c r="A5" s="13">
        <f>A4+1</f>
        <v>2</v>
      </c>
      <c r="B5" s="11" t="s">
        <v>23</v>
      </c>
      <c r="C5" s="3">
        <v>156</v>
      </c>
      <c r="D5" s="3">
        <v>186</v>
      </c>
      <c r="E5" s="3">
        <v>190</v>
      </c>
      <c r="F5" s="3">
        <v>228</v>
      </c>
      <c r="G5" s="3">
        <v>227</v>
      </c>
      <c r="H5" s="3">
        <v>189</v>
      </c>
      <c r="I5" s="3">
        <v>180</v>
      </c>
      <c r="J5" s="3">
        <v>223</v>
      </c>
      <c r="K5" s="3"/>
      <c r="L5" s="18">
        <f>SUM(C5:J5)</f>
        <v>1579</v>
      </c>
      <c r="M5" s="20">
        <f t="shared" si="0"/>
        <v>1579</v>
      </c>
      <c r="N5" s="19">
        <f aca="true" t="shared" si="1" ref="N5:N57">L5/8</f>
        <v>197.375</v>
      </c>
    </row>
    <row r="6" spans="1:14" ht="15.75">
      <c r="A6" s="13">
        <f aca="true" t="shared" si="2" ref="A6:A49">A5+1</f>
        <v>3</v>
      </c>
      <c r="B6" s="11" t="s">
        <v>21</v>
      </c>
      <c r="C6" s="3">
        <v>213</v>
      </c>
      <c r="D6" s="3">
        <v>186</v>
      </c>
      <c r="E6" s="3">
        <v>214</v>
      </c>
      <c r="F6" s="3">
        <v>209</v>
      </c>
      <c r="G6" s="3">
        <v>182</v>
      </c>
      <c r="H6" s="3">
        <v>180</v>
      </c>
      <c r="I6" s="3">
        <v>184</v>
      </c>
      <c r="J6" s="3">
        <v>189</v>
      </c>
      <c r="K6" s="3"/>
      <c r="L6" s="18">
        <f>SUM(C6:J6)</f>
        <v>1557</v>
      </c>
      <c r="M6" s="20">
        <f t="shared" si="0"/>
        <v>1557</v>
      </c>
      <c r="N6" s="19">
        <f t="shared" si="1"/>
        <v>194.625</v>
      </c>
    </row>
    <row r="7" spans="1:14" ht="15.75">
      <c r="A7" s="13">
        <f t="shared" si="2"/>
        <v>4</v>
      </c>
      <c r="B7" s="10" t="s">
        <v>15</v>
      </c>
      <c r="C7" s="3">
        <v>148</v>
      </c>
      <c r="D7" s="3">
        <v>220</v>
      </c>
      <c r="E7" s="3">
        <v>206</v>
      </c>
      <c r="F7" s="3">
        <v>190</v>
      </c>
      <c r="G7" s="3">
        <v>177</v>
      </c>
      <c r="H7" s="3">
        <v>202</v>
      </c>
      <c r="I7" s="3">
        <v>183</v>
      </c>
      <c r="J7" s="3">
        <v>206</v>
      </c>
      <c r="K7" s="3">
        <v>2</v>
      </c>
      <c r="L7" s="18">
        <f>SUM(C7:K7)</f>
        <v>1534</v>
      </c>
      <c r="M7" s="20">
        <f t="shared" si="0"/>
        <v>1548</v>
      </c>
      <c r="N7" s="19">
        <f t="shared" si="1"/>
        <v>191.75</v>
      </c>
    </row>
    <row r="8" spans="1:14" ht="15.75">
      <c r="A8" s="13">
        <f t="shared" si="2"/>
        <v>5</v>
      </c>
      <c r="B8" s="10" t="s">
        <v>20</v>
      </c>
      <c r="C8" s="3">
        <v>189</v>
      </c>
      <c r="D8" s="3">
        <v>159</v>
      </c>
      <c r="E8" s="3">
        <v>188</v>
      </c>
      <c r="F8" s="3">
        <v>185</v>
      </c>
      <c r="G8" s="3">
        <v>206</v>
      </c>
      <c r="H8" s="3">
        <v>203</v>
      </c>
      <c r="I8" s="3">
        <v>200</v>
      </c>
      <c r="J8" s="3">
        <v>203</v>
      </c>
      <c r="K8" s="3">
        <v>1</v>
      </c>
      <c r="L8" s="18">
        <f>SUM(C8:K8)</f>
        <v>1534</v>
      </c>
      <c r="M8" s="20">
        <f t="shared" si="0"/>
        <v>1541</v>
      </c>
      <c r="N8" s="19">
        <f t="shared" si="1"/>
        <v>191.75</v>
      </c>
    </row>
    <row r="9" spans="1:14" ht="15.75">
      <c r="A9" s="13">
        <f t="shared" si="2"/>
        <v>6</v>
      </c>
      <c r="B9" s="10" t="s">
        <v>18</v>
      </c>
      <c r="C9" s="3">
        <v>189</v>
      </c>
      <c r="D9" s="3">
        <v>237</v>
      </c>
      <c r="E9" s="3">
        <v>169</v>
      </c>
      <c r="F9" s="3">
        <v>182</v>
      </c>
      <c r="G9" s="3">
        <v>185</v>
      </c>
      <c r="H9" s="3">
        <v>168</v>
      </c>
      <c r="I9" s="3">
        <v>245</v>
      </c>
      <c r="J9" s="3">
        <v>157</v>
      </c>
      <c r="K9" s="3"/>
      <c r="L9" s="18">
        <f aca="true" t="shared" si="3" ref="L9:L16">SUM(C9:J9)</f>
        <v>1532</v>
      </c>
      <c r="M9" s="20">
        <f t="shared" si="0"/>
        <v>1532</v>
      </c>
      <c r="N9" s="19">
        <f t="shared" si="1"/>
        <v>191.5</v>
      </c>
    </row>
    <row r="10" spans="1:14" ht="15.75">
      <c r="A10" s="13">
        <f t="shared" si="2"/>
        <v>7</v>
      </c>
      <c r="B10" s="11" t="s">
        <v>24</v>
      </c>
      <c r="C10" s="3">
        <v>179</v>
      </c>
      <c r="D10" s="3">
        <v>181</v>
      </c>
      <c r="E10" s="3">
        <v>197</v>
      </c>
      <c r="F10" s="3">
        <v>205</v>
      </c>
      <c r="G10" s="3">
        <v>221</v>
      </c>
      <c r="H10" s="3">
        <v>170</v>
      </c>
      <c r="I10" s="3">
        <v>168</v>
      </c>
      <c r="J10" s="3">
        <v>202</v>
      </c>
      <c r="K10" s="3"/>
      <c r="L10" s="18">
        <f t="shared" si="3"/>
        <v>1523</v>
      </c>
      <c r="M10" s="20">
        <f t="shared" si="0"/>
        <v>1523</v>
      </c>
      <c r="N10" s="19">
        <f t="shared" si="1"/>
        <v>190.375</v>
      </c>
    </row>
    <row r="11" spans="1:14" ht="15.75">
      <c r="A11" s="13">
        <f t="shared" si="2"/>
        <v>8</v>
      </c>
      <c r="B11" s="11" t="s">
        <v>19</v>
      </c>
      <c r="C11" s="3">
        <v>199</v>
      </c>
      <c r="D11" s="3">
        <v>189</v>
      </c>
      <c r="E11" s="3">
        <v>194</v>
      </c>
      <c r="F11" s="3">
        <v>176</v>
      </c>
      <c r="G11" s="3">
        <v>194</v>
      </c>
      <c r="H11" s="3">
        <v>173</v>
      </c>
      <c r="I11" s="3">
        <v>174</v>
      </c>
      <c r="J11" s="3">
        <v>215</v>
      </c>
      <c r="K11" s="3"/>
      <c r="L11" s="18">
        <f t="shared" si="3"/>
        <v>1514</v>
      </c>
      <c r="M11" s="20">
        <f t="shared" si="0"/>
        <v>1514</v>
      </c>
      <c r="N11" s="19">
        <f t="shared" si="1"/>
        <v>189.25</v>
      </c>
    </row>
    <row r="12" spans="1:14" ht="15.75">
      <c r="A12" s="13">
        <f t="shared" si="2"/>
        <v>9</v>
      </c>
      <c r="B12" s="10" t="s">
        <v>14</v>
      </c>
      <c r="C12" s="3">
        <v>189</v>
      </c>
      <c r="D12" s="3">
        <v>163</v>
      </c>
      <c r="E12" s="3">
        <v>177</v>
      </c>
      <c r="F12" s="3">
        <v>180</v>
      </c>
      <c r="G12" s="3">
        <v>170</v>
      </c>
      <c r="H12" s="3">
        <v>170</v>
      </c>
      <c r="I12" s="3">
        <v>229</v>
      </c>
      <c r="J12" s="3">
        <v>196</v>
      </c>
      <c r="K12" s="3"/>
      <c r="L12" s="18">
        <f t="shared" si="3"/>
        <v>1474</v>
      </c>
      <c r="M12" s="20">
        <f t="shared" si="0"/>
        <v>1474</v>
      </c>
      <c r="N12" s="19">
        <f t="shared" si="1"/>
        <v>184.25</v>
      </c>
    </row>
    <row r="13" spans="1:14" ht="15.75">
      <c r="A13" s="13">
        <f t="shared" si="2"/>
        <v>10</v>
      </c>
      <c r="B13" s="11" t="s">
        <v>13</v>
      </c>
      <c r="C13" s="3">
        <v>194</v>
      </c>
      <c r="D13" s="3">
        <v>204</v>
      </c>
      <c r="E13" s="3">
        <v>169</v>
      </c>
      <c r="F13" s="3">
        <v>174</v>
      </c>
      <c r="G13" s="3">
        <v>180</v>
      </c>
      <c r="H13" s="3">
        <v>164</v>
      </c>
      <c r="I13" s="3">
        <v>193</v>
      </c>
      <c r="J13" s="3">
        <v>185</v>
      </c>
      <c r="K13" s="3"/>
      <c r="L13" s="18">
        <f t="shared" si="3"/>
        <v>1463</v>
      </c>
      <c r="M13" s="20">
        <f t="shared" si="0"/>
        <v>1463</v>
      </c>
      <c r="N13" s="19">
        <f t="shared" si="1"/>
        <v>182.875</v>
      </c>
    </row>
    <row r="14" spans="1:14" ht="15.75">
      <c r="A14" s="13">
        <f t="shared" si="2"/>
        <v>11</v>
      </c>
      <c r="B14" s="11" t="s">
        <v>12</v>
      </c>
      <c r="C14" s="3">
        <v>194</v>
      </c>
      <c r="D14" s="3">
        <v>207</v>
      </c>
      <c r="E14" s="3">
        <v>186</v>
      </c>
      <c r="F14" s="3">
        <v>169</v>
      </c>
      <c r="G14" s="3">
        <v>148</v>
      </c>
      <c r="H14" s="3">
        <v>212</v>
      </c>
      <c r="I14" s="3">
        <v>183</v>
      </c>
      <c r="J14" s="3">
        <v>159</v>
      </c>
      <c r="K14" s="3"/>
      <c r="L14" s="18">
        <f t="shared" si="3"/>
        <v>1458</v>
      </c>
      <c r="M14" s="20">
        <f t="shared" si="0"/>
        <v>1458</v>
      </c>
      <c r="N14" s="19">
        <f t="shared" si="1"/>
        <v>182.25</v>
      </c>
    </row>
    <row r="15" spans="1:14" ht="15.75">
      <c r="A15" s="13">
        <f t="shared" si="2"/>
        <v>12</v>
      </c>
      <c r="B15" s="10" t="s">
        <v>10</v>
      </c>
      <c r="C15" s="3">
        <v>200</v>
      </c>
      <c r="D15" s="3">
        <v>180</v>
      </c>
      <c r="E15" s="3">
        <v>203</v>
      </c>
      <c r="F15" s="3">
        <v>211</v>
      </c>
      <c r="G15" s="3">
        <v>202</v>
      </c>
      <c r="H15" s="3">
        <v>162</v>
      </c>
      <c r="I15" s="3">
        <v>144</v>
      </c>
      <c r="J15" s="3">
        <v>154</v>
      </c>
      <c r="K15" s="3"/>
      <c r="L15" s="18">
        <f t="shared" si="3"/>
        <v>1456</v>
      </c>
      <c r="M15" s="20">
        <f t="shared" si="0"/>
        <v>1456</v>
      </c>
      <c r="N15" s="19">
        <f t="shared" si="1"/>
        <v>182</v>
      </c>
    </row>
    <row r="16" spans="1:14" ht="15.75">
      <c r="A16" s="13">
        <f t="shared" si="2"/>
        <v>13</v>
      </c>
      <c r="B16" s="10" t="s">
        <v>17</v>
      </c>
      <c r="C16" s="3">
        <v>180</v>
      </c>
      <c r="D16" s="3">
        <v>206</v>
      </c>
      <c r="E16" s="3">
        <v>161</v>
      </c>
      <c r="F16" s="3">
        <v>171</v>
      </c>
      <c r="G16" s="3">
        <v>183</v>
      </c>
      <c r="H16" s="3">
        <v>175</v>
      </c>
      <c r="I16" s="3">
        <v>142</v>
      </c>
      <c r="J16" s="3">
        <v>186</v>
      </c>
      <c r="K16" s="3"/>
      <c r="L16" s="18">
        <f t="shared" si="3"/>
        <v>1404</v>
      </c>
      <c r="M16" s="20">
        <f t="shared" si="0"/>
        <v>1404</v>
      </c>
      <c r="N16" s="19">
        <f t="shared" si="1"/>
        <v>175.5</v>
      </c>
    </row>
    <row r="17" spans="1:14" ht="15.75">
      <c r="A17" s="13">
        <f t="shared" si="2"/>
        <v>14</v>
      </c>
      <c r="B17" s="11" t="s">
        <v>11</v>
      </c>
      <c r="C17" s="3">
        <v>139</v>
      </c>
      <c r="D17" s="3">
        <v>172</v>
      </c>
      <c r="E17" s="3">
        <v>158</v>
      </c>
      <c r="F17" s="3">
        <v>146</v>
      </c>
      <c r="G17" s="3">
        <v>191</v>
      </c>
      <c r="H17" s="3">
        <v>183</v>
      </c>
      <c r="I17" s="3">
        <v>178</v>
      </c>
      <c r="J17" s="3">
        <v>179</v>
      </c>
      <c r="K17" s="3">
        <v>6</v>
      </c>
      <c r="L17" s="18">
        <f>SUM(C17:K17)</f>
        <v>1352</v>
      </c>
      <c r="M17" s="20">
        <f t="shared" si="0"/>
        <v>1394</v>
      </c>
      <c r="N17" s="19">
        <f t="shared" si="1"/>
        <v>169</v>
      </c>
    </row>
    <row r="18" spans="1:14" ht="15.75">
      <c r="A18" s="13">
        <f t="shared" si="2"/>
        <v>15</v>
      </c>
      <c r="B18" s="10" t="s">
        <v>16</v>
      </c>
      <c r="C18" s="3">
        <v>161</v>
      </c>
      <c r="D18" s="3">
        <v>139</v>
      </c>
      <c r="E18" s="3">
        <v>140</v>
      </c>
      <c r="F18" s="3">
        <v>157</v>
      </c>
      <c r="G18" s="3">
        <v>204</v>
      </c>
      <c r="H18" s="3">
        <v>199</v>
      </c>
      <c r="I18" s="3">
        <v>170</v>
      </c>
      <c r="J18" s="3">
        <v>206</v>
      </c>
      <c r="K18" s="3"/>
      <c r="L18" s="18">
        <f>SUM(C18:J18)</f>
        <v>1376</v>
      </c>
      <c r="M18" s="20">
        <f t="shared" si="0"/>
        <v>1376</v>
      </c>
      <c r="N18" s="19">
        <f t="shared" si="1"/>
        <v>172</v>
      </c>
    </row>
    <row r="19" spans="1:14" ht="15.75">
      <c r="A19" s="13">
        <f t="shared" si="2"/>
        <v>16</v>
      </c>
      <c r="B19" s="11" t="s">
        <v>7</v>
      </c>
      <c r="C19" s="3">
        <v>130</v>
      </c>
      <c r="D19" s="3">
        <v>160</v>
      </c>
      <c r="E19" s="3">
        <v>225</v>
      </c>
      <c r="F19" s="3">
        <v>160</v>
      </c>
      <c r="G19" s="3">
        <v>159</v>
      </c>
      <c r="H19" s="3">
        <v>144</v>
      </c>
      <c r="I19" s="3">
        <v>147</v>
      </c>
      <c r="J19" s="3">
        <v>199</v>
      </c>
      <c r="K19" s="3">
        <v>6</v>
      </c>
      <c r="L19" s="18">
        <f>SUM(C19:K19)</f>
        <v>1330</v>
      </c>
      <c r="M19" s="20">
        <f t="shared" si="0"/>
        <v>1372</v>
      </c>
      <c r="N19" s="19">
        <f t="shared" si="1"/>
        <v>166.25</v>
      </c>
    </row>
    <row r="20" spans="1:14" ht="15.75">
      <c r="A20" s="13">
        <f t="shared" si="2"/>
        <v>17</v>
      </c>
      <c r="B20" s="10" t="s">
        <v>8</v>
      </c>
      <c r="C20" s="3">
        <v>133</v>
      </c>
      <c r="D20" s="3">
        <v>155</v>
      </c>
      <c r="E20" s="3">
        <v>158</v>
      </c>
      <c r="F20" s="3">
        <v>164</v>
      </c>
      <c r="G20" s="3">
        <v>179</v>
      </c>
      <c r="H20" s="3">
        <v>179</v>
      </c>
      <c r="I20" s="3">
        <v>200</v>
      </c>
      <c r="J20" s="3">
        <v>193</v>
      </c>
      <c r="K20" s="3"/>
      <c r="L20" s="18">
        <f>SUM(C20:J20)</f>
        <v>1361</v>
      </c>
      <c r="M20" s="20">
        <f t="shared" si="0"/>
        <v>1361</v>
      </c>
      <c r="N20" s="19">
        <f t="shared" si="1"/>
        <v>170.125</v>
      </c>
    </row>
    <row r="21" spans="1:14" ht="15.75">
      <c r="A21" s="13">
        <f t="shared" si="2"/>
        <v>18</v>
      </c>
      <c r="B21" s="11" t="s">
        <v>9</v>
      </c>
      <c r="C21" s="3">
        <v>201</v>
      </c>
      <c r="D21" s="3">
        <v>169</v>
      </c>
      <c r="E21" s="3">
        <v>186</v>
      </c>
      <c r="F21" s="3">
        <v>134</v>
      </c>
      <c r="G21" s="3">
        <v>187</v>
      </c>
      <c r="H21" s="3">
        <v>164</v>
      </c>
      <c r="I21" s="3">
        <v>126</v>
      </c>
      <c r="J21" s="3">
        <v>183</v>
      </c>
      <c r="K21" s="3"/>
      <c r="L21" s="18">
        <f>SUM(C21:J21)</f>
        <v>1350</v>
      </c>
      <c r="M21" s="20">
        <f t="shared" si="0"/>
        <v>1350</v>
      </c>
      <c r="N21" s="19">
        <f t="shared" si="1"/>
        <v>168.75</v>
      </c>
    </row>
    <row r="22" spans="1:14" ht="15.75">
      <c r="A22" s="13">
        <f t="shared" si="2"/>
        <v>19</v>
      </c>
      <c r="B22" s="10" t="s">
        <v>22</v>
      </c>
      <c r="C22" s="3">
        <v>142</v>
      </c>
      <c r="D22" s="3">
        <v>197</v>
      </c>
      <c r="E22" s="3">
        <v>155</v>
      </c>
      <c r="F22" s="3">
        <v>188</v>
      </c>
      <c r="G22" s="3">
        <v>153</v>
      </c>
      <c r="H22" s="3">
        <v>154</v>
      </c>
      <c r="I22" s="3">
        <v>178</v>
      </c>
      <c r="J22" s="3">
        <v>158</v>
      </c>
      <c r="K22" s="3"/>
      <c r="L22" s="18">
        <f>SUM(C22:J22)</f>
        <v>1325</v>
      </c>
      <c r="M22" s="20">
        <f t="shared" si="0"/>
        <v>1325</v>
      </c>
      <c r="N22" s="19">
        <f t="shared" si="1"/>
        <v>165.625</v>
      </c>
    </row>
    <row r="23" spans="1:14" ht="15.75">
      <c r="A23" s="13">
        <f t="shared" si="2"/>
        <v>20</v>
      </c>
      <c r="B23" s="10" t="s">
        <v>6</v>
      </c>
      <c r="C23" s="3">
        <v>149</v>
      </c>
      <c r="D23" s="3">
        <v>158</v>
      </c>
      <c r="E23" s="3">
        <v>145</v>
      </c>
      <c r="F23" s="3">
        <v>157</v>
      </c>
      <c r="G23" s="3">
        <v>127</v>
      </c>
      <c r="H23" s="3">
        <v>141</v>
      </c>
      <c r="I23" s="3">
        <v>179</v>
      </c>
      <c r="J23" s="3">
        <v>216</v>
      </c>
      <c r="K23" s="3"/>
      <c r="L23" s="18">
        <f>SUM(C23:J23)</f>
        <v>1272</v>
      </c>
      <c r="M23" s="20">
        <f t="shared" si="0"/>
        <v>1272</v>
      </c>
      <c r="N23" s="19">
        <f t="shared" si="1"/>
        <v>159</v>
      </c>
    </row>
    <row r="24" spans="1:14" ht="15.75">
      <c r="A24" s="21">
        <f t="shared" si="2"/>
        <v>21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4">
        <f aca="true" t="shared" si="4" ref="L24:L57">SUM(C24:J24)</f>
        <v>0</v>
      </c>
      <c r="M24" s="25">
        <f aca="true" t="shared" si="5" ref="M24:M57">(IF(J24&gt;0,SUM(J24+K24),0)+IF(C24&gt;0,SUM(C24+K24),0)+IF(D24&gt;0,SUM(D24+K24),0)+IF(E24&gt;0,SUM(E24+K24),0)+IF(F24&gt;0,SUM(F24+K24),0)+IF(G24&gt;0,SUM(G24+K24),0)+IF(H24&gt;0,SUM(H24+K24),0)+IF(I24&gt;0,SUM(I24+K24),0))</f>
        <v>0</v>
      </c>
      <c r="N24" s="26">
        <f t="shared" si="1"/>
        <v>0</v>
      </c>
    </row>
    <row r="25" spans="1:14" ht="15.75">
      <c r="A25" s="13">
        <v>2</v>
      </c>
      <c r="B25" s="10" t="s">
        <v>19</v>
      </c>
      <c r="C25" s="3">
        <v>185</v>
      </c>
      <c r="D25" s="3">
        <v>224</v>
      </c>
      <c r="E25" s="3">
        <v>172</v>
      </c>
      <c r="F25" s="3">
        <v>194</v>
      </c>
      <c r="G25" s="3">
        <v>215</v>
      </c>
      <c r="H25" s="3">
        <v>181</v>
      </c>
      <c r="I25" s="3">
        <v>197</v>
      </c>
      <c r="J25" s="3">
        <v>224</v>
      </c>
      <c r="K25" s="3"/>
      <c r="L25" s="18">
        <f aca="true" t="shared" si="6" ref="L25:L31">SUM(C25:J25)</f>
        <v>1592</v>
      </c>
      <c r="M25" s="20">
        <f aca="true" t="shared" si="7" ref="M25:M31">(IF(J25&gt;0,SUM(J25+K25),0)+IF(C25&gt;0,SUM(C25+K25),0)+IF(D25&gt;0,SUM(D25+K25),0)+IF(E25&gt;0,SUM(E25+K25),0)+IF(F25&gt;0,SUM(F25+K25),0)+IF(G25&gt;0,SUM(G25+K25),0)+IF(H25&gt;0,SUM(H25+K25),0)+IF(I25&gt;0,SUM(I25+K25),0))</f>
        <v>1592</v>
      </c>
      <c r="N25" s="19">
        <f aca="true" t="shared" si="8" ref="N25:N31">L25/COUNT(C25:J25)</f>
        <v>199</v>
      </c>
    </row>
    <row r="26" spans="1:14" ht="15.75">
      <c r="A26" s="13">
        <v>1</v>
      </c>
      <c r="B26" s="10" t="s">
        <v>30</v>
      </c>
      <c r="C26" s="3">
        <v>195</v>
      </c>
      <c r="D26" s="3">
        <v>197</v>
      </c>
      <c r="E26" s="3">
        <v>195</v>
      </c>
      <c r="F26" s="3">
        <v>206</v>
      </c>
      <c r="G26" s="3">
        <v>225</v>
      </c>
      <c r="H26" s="3">
        <v>149</v>
      </c>
      <c r="I26" s="3">
        <v>192</v>
      </c>
      <c r="J26" s="3">
        <v>202</v>
      </c>
      <c r="K26" s="3"/>
      <c r="L26" s="18">
        <f t="shared" si="6"/>
        <v>1561</v>
      </c>
      <c r="M26" s="20">
        <f t="shared" si="7"/>
        <v>1561</v>
      </c>
      <c r="N26" s="19">
        <f t="shared" si="8"/>
        <v>195.125</v>
      </c>
    </row>
    <row r="27" spans="1:14" ht="15.75">
      <c r="A27" s="13">
        <v>3</v>
      </c>
      <c r="B27" s="11" t="s">
        <v>17</v>
      </c>
      <c r="C27" s="3">
        <v>159</v>
      </c>
      <c r="D27" s="3">
        <v>182</v>
      </c>
      <c r="E27" s="3">
        <v>210</v>
      </c>
      <c r="F27" s="3">
        <v>216</v>
      </c>
      <c r="G27" s="3">
        <v>204</v>
      </c>
      <c r="H27" s="3">
        <v>168</v>
      </c>
      <c r="I27" s="3">
        <v>148</v>
      </c>
      <c r="J27" s="3">
        <v>191</v>
      </c>
      <c r="K27" s="3"/>
      <c r="L27" s="18">
        <f t="shared" si="6"/>
        <v>1478</v>
      </c>
      <c r="M27" s="20">
        <f t="shared" si="7"/>
        <v>1478</v>
      </c>
      <c r="N27" s="19">
        <f t="shared" si="8"/>
        <v>184.75</v>
      </c>
    </row>
    <row r="28" spans="1:14" ht="15.75">
      <c r="A28" s="13">
        <v>4</v>
      </c>
      <c r="B28" s="11" t="s">
        <v>29</v>
      </c>
      <c r="C28" s="3">
        <v>189</v>
      </c>
      <c r="D28" s="3">
        <v>186</v>
      </c>
      <c r="E28" s="3">
        <v>178</v>
      </c>
      <c r="F28" s="3">
        <v>182</v>
      </c>
      <c r="G28" s="3">
        <v>160</v>
      </c>
      <c r="H28" s="3">
        <v>228</v>
      </c>
      <c r="I28" s="3">
        <v>138</v>
      </c>
      <c r="J28" s="3">
        <v>195</v>
      </c>
      <c r="K28" s="3"/>
      <c r="L28" s="18">
        <f t="shared" si="6"/>
        <v>1456</v>
      </c>
      <c r="M28" s="20">
        <f t="shared" si="7"/>
        <v>1456</v>
      </c>
      <c r="N28" s="19">
        <f t="shared" si="8"/>
        <v>182</v>
      </c>
    </row>
    <row r="29" spans="1:14" ht="15.75">
      <c r="A29" s="13">
        <v>7</v>
      </c>
      <c r="B29" s="10" t="s">
        <v>9</v>
      </c>
      <c r="C29" s="3">
        <v>167</v>
      </c>
      <c r="D29" s="3">
        <v>200</v>
      </c>
      <c r="E29" s="3">
        <v>156</v>
      </c>
      <c r="F29" s="3">
        <v>181</v>
      </c>
      <c r="G29" s="3">
        <v>210</v>
      </c>
      <c r="H29" s="3">
        <v>179</v>
      </c>
      <c r="I29" s="3">
        <v>149</v>
      </c>
      <c r="J29" s="3">
        <v>182</v>
      </c>
      <c r="K29" s="3"/>
      <c r="L29" s="18">
        <f t="shared" si="6"/>
        <v>1424</v>
      </c>
      <c r="M29" s="20">
        <f t="shared" si="7"/>
        <v>1424</v>
      </c>
      <c r="N29" s="19">
        <f t="shared" si="8"/>
        <v>178</v>
      </c>
    </row>
    <row r="30" spans="1:14" ht="15.75">
      <c r="A30" s="13">
        <v>5</v>
      </c>
      <c r="B30" s="10" t="s">
        <v>11</v>
      </c>
      <c r="C30" s="3">
        <v>149</v>
      </c>
      <c r="D30" s="3">
        <v>187</v>
      </c>
      <c r="E30" s="3">
        <v>202</v>
      </c>
      <c r="F30" s="3">
        <v>155</v>
      </c>
      <c r="G30" s="3">
        <v>169</v>
      </c>
      <c r="H30" s="3">
        <v>194</v>
      </c>
      <c r="I30" s="3">
        <v>169</v>
      </c>
      <c r="J30" s="3">
        <v>172</v>
      </c>
      <c r="K30" s="3">
        <v>6</v>
      </c>
      <c r="L30" s="18">
        <f t="shared" si="6"/>
        <v>1397</v>
      </c>
      <c r="M30" s="20">
        <f t="shared" si="7"/>
        <v>1445</v>
      </c>
      <c r="N30" s="19">
        <f t="shared" si="8"/>
        <v>174.625</v>
      </c>
    </row>
    <row r="31" spans="1:14" ht="15.75">
      <c r="A31" s="13">
        <v>6</v>
      </c>
      <c r="B31" s="11" t="s">
        <v>28</v>
      </c>
      <c r="C31" s="3">
        <v>184</v>
      </c>
      <c r="D31" s="3">
        <v>157</v>
      </c>
      <c r="E31" s="3">
        <v>203</v>
      </c>
      <c r="F31" s="3">
        <v>161</v>
      </c>
      <c r="G31" s="3">
        <v>171</v>
      </c>
      <c r="H31" s="3">
        <v>169</v>
      </c>
      <c r="I31" s="3">
        <v>221</v>
      </c>
      <c r="J31" s="3">
        <v>182</v>
      </c>
      <c r="K31" s="3"/>
      <c r="L31" s="18">
        <f t="shared" si="6"/>
        <v>1448</v>
      </c>
      <c r="M31" s="20">
        <f t="shared" si="7"/>
        <v>1448</v>
      </c>
      <c r="N31" s="19">
        <f t="shared" si="8"/>
        <v>181</v>
      </c>
    </row>
    <row r="32" spans="1:14" ht="15.75">
      <c r="A32" s="13">
        <f t="shared" si="2"/>
        <v>7</v>
      </c>
      <c r="B32" s="10"/>
      <c r="C32" s="3"/>
      <c r="D32" s="3"/>
      <c r="E32" s="3"/>
      <c r="F32" s="3"/>
      <c r="G32" s="3"/>
      <c r="H32" s="3"/>
      <c r="I32" s="3"/>
      <c r="J32" s="3"/>
      <c r="K32" s="3"/>
      <c r="L32" s="18">
        <f t="shared" si="4"/>
        <v>0</v>
      </c>
      <c r="M32" s="20">
        <f t="shared" si="5"/>
        <v>0</v>
      </c>
      <c r="N32" s="19">
        <f t="shared" si="1"/>
        <v>0</v>
      </c>
    </row>
    <row r="33" spans="1:14" ht="15.75">
      <c r="A33" s="13">
        <f t="shared" si="2"/>
        <v>8</v>
      </c>
      <c r="B33" s="10"/>
      <c r="C33" s="3"/>
      <c r="D33" s="3"/>
      <c r="E33" s="3"/>
      <c r="F33" s="3"/>
      <c r="G33" s="3"/>
      <c r="H33" s="3"/>
      <c r="I33" s="3"/>
      <c r="J33" s="3"/>
      <c r="K33" s="3"/>
      <c r="L33" s="18">
        <f t="shared" si="4"/>
        <v>0</v>
      </c>
      <c r="M33" s="20">
        <f t="shared" si="5"/>
        <v>0</v>
      </c>
      <c r="N33" s="19">
        <f t="shared" si="1"/>
        <v>0</v>
      </c>
    </row>
    <row r="34" spans="1:14" ht="15.75">
      <c r="A34" s="13">
        <f t="shared" si="2"/>
        <v>9</v>
      </c>
      <c r="B34" s="11"/>
      <c r="C34" s="3"/>
      <c r="D34" s="3"/>
      <c r="E34" s="3"/>
      <c r="F34" s="3"/>
      <c r="G34" s="3"/>
      <c r="H34" s="3"/>
      <c r="I34" s="3"/>
      <c r="J34" s="3"/>
      <c r="K34" s="3"/>
      <c r="L34" s="18">
        <f t="shared" si="4"/>
        <v>0</v>
      </c>
      <c r="M34" s="20">
        <f t="shared" si="5"/>
        <v>0</v>
      </c>
      <c r="N34" s="19">
        <f t="shared" si="1"/>
        <v>0</v>
      </c>
    </row>
    <row r="35" spans="1:14" ht="15.75">
      <c r="A35" s="13">
        <f t="shared" si="2"/>
        <v>10</v>
      </c>
      <c r="B35" s="10"/>
      <c r="C35" s="3"/>
      <c r="D35" s="3"/>
      <c r="E35" s="3"/>
      <c r="F35" s="3"/>
      <c r="G35" s="3"/>
      <c r="H35" s="3"/>
      <c r="I35" s="3"/>
      <c r="J35" s="3"/>
      <c r="K35" s="3"/>
      <c r="L35" s="18">
        <f t="shared" si="4"/>
        <v>0</v>
      </c>
      <c r="M35" s="20">
        <f t="shared" si="5"/>
        <v>0</v>
      </c>
      <c r="N35" s="19">
        <f t="shared" si="1"/>
        <v>0</v>
      </c>
    </row>
    <row r="36" spans="1:14" ht="15.75">
      <c r="A36" s="13">
        <f t="shared" si="2"/>
        <v>11</v>
      </c>
      <c r="B36" s="11"/>
      <c r="C36" s="3"/>
      <c r="D36" s="3"/>
      <c r="E36" s="3"/>
      <c r="F36" s="3"/>
      <c r="G36" s="3"/>
      <c r="H36" s="3"/>
      <c r="I36" s="3"/>
      <c r="J36" s="3"/>
      <c r="K36" s="3"/>
      <c r="L36" s="18">
        <f t="shared" si="4"/>
        <v>0</v>
      </c>
      <c r="M36" s="20">
        <f t="shared" si="5"/>
        <v>0</v>
      </c>
      <c r="N36" s="19">
        <f t="shared" si="1"/>
        <v>0</v>
      </c>
    </row>
    <row r="37" spans="1:14" ht="15.75">
      <c r="A37" s="13">
        <f t="shared" si="2"/>
        <v>12</v>
      </c>
      <c r="B37" s="11"/>
      <c r="C37" s="3"/>
      <c r="D37" s="3"/>
      <c r="E37" s="3"/>
      <c r="F37" s="3"/>
      <c r="G37" s="3"/>
      <c r="H37" s="3"/>
      <c r="I37" s="3"/>
      <c r="J37" s="3"/>
      <c r="K37" s="3"/>
      <c r="L37" s="18">
        <f t="shared" si="4"/>
        <v>0</v>
      </c>
      <c r="M37" s="20">
        <f t="shared" si="5"/>
        <v>0</v>
      </c>
      <c r="N37" s="19">
        <f t="shared" si="1"/>
        <v>0</v>
      </c>
    </row>
    <row r="38" spans="1:14" ht="15.75">
      <c r="A38" s="13">
        <f t="shared" si="2"/>
        <v>13</v>
      </c>
      <c r="B38" s="10"/>
      <c r="C38" s="3"/>
      <c r="D38" s="3"/>
      <c r="E38" s="3"/>
      <c r="F38" s="3"/>
      <c r="G38" s="3"/>
      <c r="H38" s="3"/>
      <c r="I38" s="3"/>
      <c r="J38" s="3"/>
      <c r="K38" s="3"/>
      <c r="L38" s="18">
        <f t="shared" si="4"/>
        <v>0</v>
      </c>
      <c r="M38" s="20">
        <f t="shared" si="5"/>
        <v>0</v>
      </c>
      <c r="N38" s="19">
        <f t="shared" si="1"/>
        <v>0</v>
      </c>
    </row>
    <row r="39" spans="1:14" ht="15.75">
      <c r="A39" s="13">
        <f t="shared" si="2"/>
        <v>14</v>
      </c>
      <c r="B39" s="11"/>
      <c r="C39" s="3"/>
      <c r="D39" s="3"/>
      <c r="E39" s="3"/>
      <c r="F39" s="3"/>
      <c r="G39" s="3"/>
      <c r="H39" s="3"/>
      <c r="I39" s="3"/>
      <c r="J39" s="3"/>
      <c r="K39" s="3"/>
      <c r="L39" s="18">
        <f t="shared" si="4"/>
        <v>0</v>
      </c>
      <c r="M39" s="20">
        <f t="shared" si="5"/>
        <v>0</v>
      </c>
      <c r="N39" s="19">
        <f t="shared" si="1"/>
        <v>0</v>
      </c>
    </row>
    <row r="40" spans="1:14" ht="15.75">
      <c r="A40" s="13">
        <f t="shared" si="2"/>
        <v>15</v>
      </c>
      <c r="B40" s="11"/>
      <c r="C40" s="3"/>
      <c r="D40" s="3"/>
      <c r="E40" s="3"/>
      <c r="F40" s="3"/>
      <c r="G40" s="3"/>
      <c r="H40" s="3"/>
      <c r="I40" s="3"/>
      <c r="J40" s="3"/>
      <c r="K40" s="3"/>
      <c r="L40" s="18">
        <f t="shared" si="4"/>
        <v>0</v>
      </c>
      <c r="M40" s="20">
        <f t="shared" si="5"/>
        <v>0</v>
      </c>
      <c r="N40" s="19">
        <f t="shared" si="1"/>
        <v>0</v>
      </c>
    </row>
    <row r="41" spans="1:14" ht="15.75">
      <c r="A41" s="13">
        <f t="shared" si="2"/>
        <v>16</v>
      </c>
      <c r="B41" s="10"/>
      <c r="C41" s="3"/>
      <c r="D41" s="3"/>
      <c r="E41" s="3"/>
      <c r="F41" s="3"/>
      <c r="G41" s="3"/>
      <c r="H41" s="3"/>
      <c r="I41" s="3"/>
      <c r="J41" s="3"/>
      <c r="K41" s="3"/>
      <c r="L41" s="18">
        <f t="shared" si="4"/>
        <v>0</v>
      </c>
      <c r="M41" s="20">
        <f t="shared" si="5"/>
        <v>0</v>
      </c>
      <c r="N41" s="19">
        <f t="shared" si="1"/>
        <v>0</v>
      </c>
    </row>
    <row r="42" spans="1:14" ht="15.75">
      <c r="A42" s="13">
        <f t="shared" si="2"/>
        <v>17</v>
      </c>
      <c r="B42" s="10"/>
      <c r="C42" s="3"/>
      <c r="D42" s="3"/>
      <c r="E42" s="3"/>
      <c r="F42" s="3"/>
      <c r="G42" s="3"/>
      <c r="H42" s="3"/>
      <c r="I42" s="3"/>
      <c r="J42" s="3"/>
      <c r="K42" s="3"/>
      <c r="L42" s="18">
        <f t="shared" si="4"/>
        <v>0</v>
      </c>
      <c r="M42" s="20">
        <f t="shared" si="5"/>
        <v>0</v>
      </c>
      <c r="N42" s="19">
        <f t="shared" si="1"/>
        <v>0</v>
      </c>
    </row>
    <row r="43" spans="1:14" ht="15.75">
      <c r="A43" s="13">
        <f t="shared" si="2"/>
        <v>18</v>
      </c>
      <c r="B43" s="11"/>
      <c r="C43" s="3"/>
      <c r="D43" s="3"/>
      <c r="E43" s="3"/>
      <c r="F43" s="3"/>
      <c r="G43" s="3"/>
      <c r="H43" s="3"/>
      <c r="I43" s="3"/>
      <c r="J43" s="3"/>
      <c r="K43" s="3"/>
      <c r="L43" s="18">
        <f t="shared" si="4"/>
        <v>0</v>
      </c>
      <c r="M43" s="20">
        <f t="shared" si="5"/>
        <v>0</v>
      </c>
      <c r="N43" s="19">
        <f t="shared" si="1"/>
        <v>0</v>
      </c>
    </row>
    <row r="44" spans="1:14" ht="15.75">
      <c r="A44" s="13">
        <f t="shared" si="2"/>
        <v>19</v>
      </c>
      <c r="B44" s="11"/>
      <c r="C44" s="3"/>
      <c r="D44" s="3"/>
      <c r="E44" s="3"/>
      <c r="F44" s="3"/>
      <c r="G44" s="3"/>
      <c r="H44" s="3"/>
      <c r="I44" s="3"/>
      <c r="J44" s="3"/>
      <c r="K44" s="3"/>
      <c r="L44" s="18">
        <f t="shared" si="4"/>
        <v>0</v>
      </c>
      <c r="M44" s="20">
        <f t="shared" si="5"/>
        <v>0</v>
      </c>
      <c r="N44" s="19">
        <f t="shared" si="1"/>
        <v>0</v>
      </c>
    </row>
    <row r="45" spans="1:14" ht="15.75">
      <c r="A45" s="13">
        <f t="shared" si="2"/>
        <v>20</v>
      </c>
      <c r="B45" s="11"/>
      <c r="C45" s="3"/>
      <c r="D45" s="3"/>
      <c r="E45" s="3"/>
      <c r="F45" s="3"/>
      <c r="G45" s="3"/>
      <c r="H45" s="3"/>
      <c r="I45" s="3"/>
      <c r="J45" s="3"/>
      <c r="K45" s="3"/>
      <c r="L45" s="18">
        <f t="shared" si="4"/>
        <v>0</v>
      </c>
      <c r="M45" s="20">
        <f t="shared" si="5"/>
        <v>0</v>
      </c>
      <c r="N45" s="19">
        <f t="shared" si="1"/>
        <v>0</v>
      </c>
    </row>
    <row r="46" spans="1:14" ht="15.75">
      <c r="A46" s="13">
        <f t="shared" si="2"/>
        <v>21</v>
      </c>
      <c r="B46" s="11"/>
      <c r="C46" s="3"/>
      <c r="D46" s="3"/>
      <c r="E46" s="3"/>
      <c r="F46" s="3"/>
      <c r="G46" s="3"/>
      <c r="H46" s="3"/>
      <c r="I46" s="3"/>
      <c r="J46" s="3"/>
      <c r="K46" s="3"/>
      <c r="L46" s="18">
        <f t="shared" si="4"/>
        <v>0</v>
      </c>
      <c r="M46" s="20">
        <f t="shared" si="5"/>
        <v>0</v>
      </c>
      <c r="N46" s="19">
        <f t="shared" si="1"/>
        <v>0</v>
      </c>
    </row>
    <row r="47" spans="1:14" ht="15.75">
      <c r="A47" s="13">
        <f t="shared" si="2"/>
        <v>22</v>
      </c>
      <c r="B47" s="10"/>
      <c r="C47" s="3"/>
      <c r="D47" s="3"/>
      <c r="E47" s="3"/>
      <c r="F47" s="3"/>
      <c r="G47" s="3"/>
      <c r="H47" s="3"/>
      <c r="I47" s="3"/>
      <c r="J47" s="3"/>
      <c r="K47" s="3"/>
      <c r="L47" s="18">
        <f t="shared" si="4"/>
        <v>0</v>
      </c>
      <c r="M47" s="20">
        <f t="shared" si="5"/>
        <v>0</v>
      </c>
      <c r="N47" s="19">
        <f t="shared" si="1"/>
        <v>0</v>
      </c>
    </row>
    <row r="48" spans="1:14" ht="15.75">
      <c r="A48" s="13">
        <f t="shared" si="2"/>
        <v>23</v>
      </c>
      <c r="B48" s="11"/>
      <c r="C48" s="3"/>
      <c r="D48" s="3"/>
      <c r="E48" s="3"/>
      <c r="F48" s="3"/>
      <c r="G48" s="3"/>
      <c r="H48" s="3"/>
      <c r="I48" s="3"/>
      <c r="J48" s="3"/>
      <c r="K48" s="3"/>
      <c r="L48" s="18">
        <f t="shared" si="4"/>
        <v>0</v>
      </c>
      <c r="M48" s="20">
        <f t="shared" si="5"/>
        <v>0</v>
      </c>
      <c r="N48" s="19">
        <f t="shared" si="1"/>
        <v>0</v>
      </c>
    </row>
    <row r="49" spans="1:14" ht="15.75">
      <c r="A49" s="13">
        <f t="shared" si="2"/>
        <v>24</v>
      </c>
      <c r="B49" s="10"/>
      <c r="C49" s="3"/>
      <c r="D49" s="3"/>
      <c r="E49" s="3"/>
      <c r="F49" s="3"/>
      <c r="G49" s="3"/>
      <c r="H49" s="3"/>
      <c r="I49" s="3"/>
      <c r="J49" s="3"/>
      <c r="K49" s="3"/>
      <c r="L49" s="18">
        <f t="shared" si="4"/>
        <v>0</v>
      </c>
      <c r="M49" s="20">
        <f t="shared" si="5"/>
        <v>0</v>
      </c>
      <c r="N49" s="19">
        <f t="shared" si="1"/>
        <v>0</v>
      </c>
    </row>
    <row r="50" spans="1:14" ht="15.75">
      <c r="A50" s="13">
        <v>47</v>
      </c>
      <c r="B50" s="10"/>
      <c r="C50" s="3"/>
      <c r="D50" s="3"/>
      <c r="E50" s="3"/>
      <c r="F50" s="3"/>
      <c r="G50" s="3"/>
      <c r="H50" s="3"/>
      <c r="I50" s="3"/>
      <c r="J50" s="3"/>
      <c r="K50" s="3"/>
      <c r="L50" s="18">
        <f t="shared" si="4"/>
        <v>0</v>
      </c>
      <c r="M50" s="20">
        <f t="shared" si="5"/>
        <v>0</v>
      </c>
      <c r="N50" s="19">
        <f t="shared" si="1"/>
        <v>0</v>
      </c>
    </row>
    <row r="51" spans="1:14" ht="15.75">
      <c r="A51" s="13">
        <v>48</v>
      </c>
      <c r="B51" s="10"/>
      <c r="C51" s="3"/>
      <c r="D51" s="3"/>
      <c r="E51" s="3"/>
      <c r="F51" s="3"/>
      <c r="G51" s="3"/>
      <c r="H51" s="3"/>
      <c r="I51" s="3"/>
      <c r="J51" s="3"/>
      <c r="K51" s="3"/>
      <c r="L51" s="18">
        <f t="shared" si="4"/>
        <v>0</v>
      </c>
      <c r="M51" s="20">
        <f t="shared" si="5"/>
        <v>0</v>
      </c>
      <c r="N51" s="19">
        <f t="shared" si="1"/>
        <v>0</v>
      </c>
    </row>
    <row r="52" spans="1:14" ht="15.75">
      <c r="A52" s="13">
        <v>49</v>
      </c>
      <c r="B52" s="11"/>
      <c r="C52" s="3"/>
      <c r="D52" s="3"/>
      <c r="E52" s="3"/>
      <c r="F52" s="3"/>
      <c r="G52" s="3"/>
      <c r="H52" s="3"/>
      <c r="I52" s="3"/>
      <c r="J52" s="3"/>
      <c r="K52" s="3"/>
      <c r="L52" s="18">
        <f t="shared" si="4"/>
        <v>0</v>
      </c>
      <c r="M52" s="20">
        <f t="shared" si="5"/>
        <v>0</v>
      </c>
      <c r="N52" s="19">
        <f t="shared" si="1"/>
        <v>0</v>
      </c>
    </row>
    <row r="53" spans="1:14" ht="15.75">
      <c r="A53" s="13">
        <v>50</v>
      </c>
      <c r="B53" s="11"/>
      <c r="C53" s="3"/>
      <c r="D53" s="3"/>
      <c r="E53" s="3"/>
      <c r="F53" s="3"/>
      <c r="G53" s="3"/>
      <c r="H53" s="3"/>
      <c r="I53" s="3"/>
      <c r="J53" s="3"/>
      <c r="K53" s="3"/>
      <c r="L53" s="18">
        <f t="shared" si="4"/>
        <v>0</v>
      </c>
      <c r="M53" s="20">
        <f t="shared" si="5"/>
        <v>0</v>
      </c>
      <c r="N53" s="19">
        <f t="shared" si="1"/>
        <v>0</v>
      </c>
    </row>
    <row r="54" spans="1:14" ht="15.75">
      <c r="A54" s="13">
        <v>51</v>
      </c>
      <c r="B54" s="11"/>
      <c r="C54" s="3"/>
      <c r="D54" s="3"/>
      <c r="E54" s="3"/>
      <c r="F54" s="3"/>
      <c r="G54" s="3"/>
      <c r="H54" s="3"/>
      <c r="I54" s="3"/>
      <c r="J54" s="3"/>
      <c r="K54" s="3"/>
      <c r="L54" s="18">
        <f t="shared" si="4"/>
        <v>0</v>
      </c>
      <c r="M54" s="20">
        <f t="shared" si="5"/>
        <v>0</v>
      </c>
      <c r="N54" s="19">
        <f t="shared" si="1"/>
        <v>0</v>
      </c>
    </row>
    <row r="55" spans="1:14" ht="15.75">
      <c r="A55" s="13">
        <v>52</v>
      </c>
      <c r="B55" s="11"/>
      <c r="C55" s="3"/>
      <c r="D55" s="3"/>
      <c r="E55" s="3"/>
      <c r="F55" s="3"/>
      <c r="G55" s="3"/>
      <c r="H55" s="3"/>
      <c r="I55" s="3"/>
      <c r="J55" s="3"/>
      <c r="K55" s="3"/>
      <c r="L55" s="18">
        <f t="shared" si="4"/>
        <v>0</v>
      </c>
      <c r="M55" s="20">
        <f t="shared" si="5"/>
        <v>0</v>
      </c>
      <c r="N55" s="19">
        <f t="shared" si="1"/>
        <v>0</v>
      </c>
    </row>
    <row r="56" spans="1:14" ht="15.75">
      <c r="A56" s="13">
        <v>53</v>
      </c>
      <c r="B56" s="11"/>
      <c r="C56" s="3"/>
      <c r="D56" s="3"/>
      <c r="E56" s="3"/>
      <c r="F56" s="3"/>
      <c r="G56" s="3"/>
      <c r="H56" s="3"/>
      <c r="I56" s="3"/>
      <c r="J56" s="3"/>
      <c r="K56" s="3"/>
      <c r="L56" s="18">
        <f t="shared" si="4"/>
        <v>0</v>
      </c>
      <c r="M56" s="20">
        <f t="shared" si="5"/>
        <v>0</v>
      </c>
      <c r="N56" s="19">
        <f t="shared" si="1"/>
        <v>0</v>
      </c>
    </row>
    <row r="57" spans="1:14" ht="15.75">
      <c r="A57" s="13">
        <v>54</v>
      </c>
      <c r="B57" s="11"/>
      <c r="C57" s="3"/>
      <c r="D57" s="3"/>
      <c r="E57" s="3"/>
      <c r="F57" s="3"/>
      <c r="G57" s="3"/>
      <c r="H57" s="3"/>
      <c r="I57" s="3"/>
      <c r="J57" s="3"/>
      <c r="K57" s="3"/>
      <c r="L57" s="18">
        <f t="shared" si="4"/>
        <v>0</v>
      </c>
      <c r="M57" s="20">
        <f t="shared" si="5"/>
        <v>0</v>
      </c>
      <c r="N57" s="19">
        <f t="shared" si="1"/>
        <v>0</v>
      </c>
    </row>
    <row r="58" spans="1:14" s="4" customFormat="1" ht="15.75">
      <c r="A58" s="5"/>
      <c r="B58" s="6"/>
      <c r="C58" s="6">
        <f aca="true" t="shared" si="9" ref="C58:J58">MAX(C4:C57)</f>
        <v>213</v>
      </c>
      <c r="D58" s="6">
        <f t="shared" si="9"/>
        <v>237</v>
      </c>
      <c r="E58" s="6">
        <f t="shared" si="9"/>
        <v>225</v>
      </c>
      <c r="F58" s="6">
        <f t="shared" si="9"/>
        <v>228</v>
      </c>
      <c r="G58" s="6">
        <f t="shared" si="9"/>
        <v>228</v>
      </c>
      <c r="H58" s="6">
        <f t="shared" si="9"/>
        <v>228</v>
      </c>
      <c r="I58" s="6">
        <f t="shared" si="9"/>
        <v>245</v>
      </c>
      <c r="J58" s="6">
        <f t="shared" si="9"/>
        <v>232</v>
      </c>
      <c r="K58" s="6"/>
      <c r="L58" s="6"/>
      <c r="M58" s="6"/>
      <c r="N58" s="7"/>
    </row>
  </sheetData>
  <sheetProtection/>
  <mergeCells count="7">
    <mergeCell ref="M2:M3"/>
    <mergeCell ref="N2:N3"/>
    <mergeCell ref="A1:L1"/>
    <mergeCell ref="A2:A3"/>
    <mergeCell ref="B2:B3"/>
    <mergeCell ref="C2:J2"/>
    <mergeCell ref="L2:L3"/>
  </mergeCells>
  <printOptions/>
  <pageMargins left="0.7874015748031497" right="0.7874015748031497" top="0" bottom="0" header="0" footer="0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A1" sqref="A1:N1"/>
    </sheetView>
  </sheetViews>
  <sheetFormatPr defaultColWidth="8.875" defaultRowHeight="12.75"/>
  <cols>
    <col min="1" max="1" width="4.625" style="49" bestFit="1" customWidth="1"/>
    <col min="2" max="2" width="25.875" style="50" bestFit="1" customWidth="1"/>
    <col min="3" max="11" width="6.25390625" style="50" customWidth="1"/>
    <col min="12" max="12" width="7.625" style="50" customWidth="1"/>
    <col min="13" max="13" width="9.25390625" style="50" customWidth="1"/>
    <col min="14" max="14" width="12.125" style="51" customWidth="1"/>
    <col min="15" max="15" width="8.875" style="27" customWidth="1"/>
    <col min="16" max="16" width="8.875" style="52" customWidth="1"/>
    <col min="17" max="16384" width="8.875" style="27" customWidth="1"/>
  </cols>
  <sheetData>
    <row r="1" spans="1:14" ht="16.5">
      <c r="A1" s="83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16.5">
      <c r="A2" s="86" t="s">
        <v>0</v>
      </c>
      <c r="B2" s="88" t="s">
        <v>1</v>
      </c>
      <c r="C2" s="90" t="s">
        <v>2</v>
      </c>
      <c r="D2" s="90"/>
      <c r="E2" s="90"/>
      <c r="F2" s="90"/>
      <c r="G2" s="90"/>
      <c r="H2" s="90"/>
      <c r="I2" s="90"/>
      <c r="J2" s="90"/>
      <c r="K2" s="28"/>
      <c r="L2" s="95" t="s">
        <v>27</v>
      </c>
      <c r="M2" s="91" t="s">
        <v>3</v>
      </c>
      <c r="N2" s="93" t="s">
        <v>4</v>
      </c>
    </row>
    <row r="3" spans="1:14" ht="21.75" customHeight="1">
      <c r="A3" s="87"/>
      <c r="B3" s="89"/>
      <c r="C3" s="29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 t="s">
        <v>26</v>
      </c>
      <c r="L3" s="96"/>
      <c r="M3" s="92"/>
      <c r="N3" s="94"/>
    </row>
    <row r="4" spans="1:16" ht="16.5">
      <c r="A4" s="30">
        <v>1</v>
      </c>
      <c r="B4" s="31" t="s">
        <v>25</v>
      </c>
      <c r="C4" s="32">
        <v>204</v>
      </c>
      <c r="D4" s="32">
        <v>210</v>
      </c>
      <c r="E4" s="32">
        <v>228</v>
      </c>
      <c r="F4" s="32">
        <v>215</v>
      </c>
      <c r="G4" s="32">
        <v>217</v>
      </c>
      <c r="H4" s="32">
        <v>232</v>
      </c>
      <c r="I4" s="32"/>
      <c r="J4" s="32"/>
      <c r="K4" s="32"/>
      <c r="L4" s="33">
        <f aca="true" t="shared" si="0" ref="L4:L27">SUM(C4:J4)</f>
        <v>1306</v>
      </c>
      <c r="M4" s="34">
        <f aca="true" t="shared" si="1" ref="M4:M27">(IF(J4&gt;0,SUM(J4+K4),0)+IF(C4&gt;0,SUM(C4+K4),0)+IF(D4&gt;0,SUM(D4+K4),0)+IF(E4&gt;0,SUM(E4+K4),0)+IF(F4&gt;0,SUM(F4+K4),0)+IF(G4&gt;0,SUM(G4+K4),0)+IF(H4&gt;0,SUM(H4+K4),0)+IF(I4&gt;0,SUM(I4+K4),0))</f>
        <v>1306</v>
      </c>
      <c r="N4" s="35">
        <f>L4/6</f>
        <v>217.66666666666666</v>
      </c>
      <c r="O4" s="36">
        <f aca="true" t="shared" si="2" ref="O4:O53">M4-M$15</f>
        <v>139</v>
      </c>
      <c r="P4" s="52">
        <f>MIN(C4:J4)</f>
        <v>204</v>
      </c>
    </row>
    <row r="5" spans="1:16" ht="16.5">
      <c r="A5" s="30">
        <f>A4+1</f>
        <v>2</v>
      </c>
      <c r="B5" s="37" t="s">
        <v>23</v>
      </c>
      <c r="C5" s="32">
        <v>223</v>
      </c>
      <c r="D5" s="32">
        <v>186</v>
      </c>
      <c r="E5" s="32">
        <v>190</v>
      </c>
      <c r="F5" s="32">
        <v>228</v>
      </c>
      <c r="G5" s="32">
        <v>227</v>
      </c>
      <c r="H5" s="32">
        <v>189</v>
      </c>
      <c r="I5" s="32"/>
      <c r="J5" s="32"/>
      <c r="K5" s="32"/>
      <c r="L5" s="33">
        <f t="shared" si="0"/>
        <v>1243</v>
      </c>
      <c r="M5" s="34">
        <f t="shared" si="1"/>
        <v>1243</v>
      </c>
      <c r="N5" s="35">
        <f aca="true" t="shared" si="3" ref="N5:N53">L5/6</f>
        <v>207.16666666666666</v>
      </c>
      <c r="O5" s="36">
        <f t="shared" si="2"/>
        <v>76</v>
      </c>
      <c r="P5" s="52">
        <f aca="true" t="shared" si="4" ref="P5:P26">MIN(C5:J5)</f>
        <v>186</v>
      </c>
    </row>
    <row r="6" spans="1:16" ht="16.5">
      <c r="A6" s="30">
        <f aca="true" t="shared" si="5" ref="A6:A27">A5+1</f>
        <v>3</v>
      </c>
      <c r="B6" s="31" t="s">
        <v>19</v>
      </c>
      <c r="C6" s="32">
        <v>185</v>
      </c>
      <c r="D6" s="32">
        <v>224</v>
      </c>
      <c r="E6" s="32"/>
      <c r="F6" s="32">
        <v>194</v>
      </c>
      <c r="G6" s="32">
        <v>215</v>
      </c>
      <c r="H6" s="32"/>
      <c r="I6" s="32">
        <v>197</v>
      </c>
      <c r="J6" s="32">
        <v>224</v>
      </c>
      <c r="K6" s="32"/>
      <c r="L6" s="33">
        <f t="shared" si="0"/>
        <v>1239</v>
      </c>
      <c r="M6" s="34">
        <f t="shared" si="1"/>
        <v>1239</v>
      </c>
      <c r="N6" s="35">
        <f t="shared" si="3"/>
        <v>206.5</v>
      </c>
      <c r="O6" s="36">
        <f t="shared" si="2"/>
        <v>72</v>
      </c>
      <c r="P6" s="52">
        <f t="shared" si="4"/>
        <v>185</v>
      </c>
    </row>
    <row r="7" spans="1:16" ht="16.5">
      <c r="A7" s="30">
        <f t="shared" si="5"/>
        <v>4</v>
      </c>
      <c r="B7" s="31" t="s">
        <v>30</v>
      </c>
      <c r="C7" s="32">
        <v>195</v>
      </c>
      <c r="D7" s="32">
        <v>197</v>
      </c>
      <c r="E7" s="32">
        <v>195</v>
      </c>
      <c r="F7" s="32">
        <v>206</v>
      </c>
      <c r="G7" s="32">
        <v>225</v>
      </c>
      <c r="H7" s="32"/>
      <c r="I7" s="32"/>
      <c r="J7" s="32">
        <v>202</v>
      </c>
      <c r="K7" s="32"/>
      <c r="L7" s="33">
        <f t="shared" si="0"/>
        <v>1220</v>
      </c>
      <c r="M7" s="34">
        <f t="shared" si="1"/>
        <v>1220</v>
      </c>
      <c r="N7" s="35">
        <f t="shared" si="3"/>
        <v>203.33333333333334</v>
      </c>
      <c r="O7" s="36">
        <f t="shared" si="2"/>
        <v>53</v>
      </c>
      <c r="P7" s="52">
        <f t="shared" si="4"/>
        <v>195</v>
      </c>
    </row>
    <row r="8" spans="1:16" ht="16.5">
      <c r="A8" s="30">
        <f t="shared" si="5"/>
        <v>5</v>
      </c>
      <c r="B8" s="31" t="s">
        <v>15</v>
      </c>
      <c r="C8" s="32">
        <v>183</v>
      </c>
      <c r="D8" s="32">
        <v>220</v>
      </c>
      <c r="E8" s="32">
        <v>206</v>
      </c>
      <c r="F8" s="32">
        <v>190</v>
      </c>
      <c r="G8" s="32">
        <v>206</v>
      </c>
      <c r="H8" s="32">
        <v>202</v>
      </c>
      <c r="I8" s="32"/>
      <c r="J8" s="32"/>
      <c r="K8" s="32">
        <v>2</v>
      </c>
      <c r="L8" s="33">
        <f t="shared" si="0"/>
        <v>1207</v>
      </c>
      <c r="M8" s="34">
        <f t="shared" si="1"/>
        <v>1219</v>
      </c>
      <c r="N8" s="35">
        <f>L8/6</f>
        <v>201.16666666666666</v>
      </c>
      <c r="O8" s="36">
        <f t="shared" si="2"/>
        <v>52</v>
      </c>
      <c r="P8" s="52">
        <f t="shared" si="4"/>
        <v>183</v>
      </c>
    </row>
    <row r="9" spans="1:16" ht="16.5">
      <c r="A9" s="30">
        <f t="shared" si="5"/>
        <v>6</v>
      </c>
      <c r="B9" s="31" t="s">
        <v>18</v>
      </c>
      <c r="C9" s="32">
        <v>189</v>
      </c>
      <c r="D9" s="32">
        <v>237</v>
      </c>
      <c r="E9" s="32">
        <v>169</v>
      </c>
      <c r="F9" s="32">
        <v>182</v>
      </c>
      <c r="G9" s="32">
        <v>185</v>
      </c>
      <c r="H9" s="32"/>
      <c r="I9" s="38">
        <v>245</v>
      </c>
      <c r="J9" s="32"/>
      <c r="K9" s="32"/>
      <c r="L9" s="33">
        <f t="shared" si="0"/>
        <v>1207</v>
      </c>
      <c r="M9" s="34">
        <f t="shared" si="1"/>
        <v>1207</v>
      </c>
      <c r="N9" s="35">
        <f t="shared" si="3"/>
        <v>201.16666666666666</v>
      </c>
      <c r="O9" s="36">
        <f t="shared" si="2"/>
        <v>40</v>
      </c>
      <c r="P9" s="52">
        <f t="shared" si="4"/>
        <v>169</v>
      </c>
    </row>
    <row r="10" spans="1:16" ht="16.5">
      <c r="A10" s="30">
        <f t="shared" si="5"/>
        <v>7</v>
      </c>
      <c r="B10" s="37" t="s">
        <v>24</v>
      </c>
      <c r="C10" s="53">
        <v>191</v>
      </c>
      <c r="D10" s="32">
        <v>181</v>
      </c>
      <c r="E10" s="32">
        <v>197</v>
      </c>
      <c r="F10" s="32">
        <v>205</v>
      </c>
      <c r="G10" s="32">
        <v>221</v>
      </c>
      <c r="H10" s="32"/>
      <c r="I10" s="32"/>
      <c r="J10" s="32">
        <v>202</v>
      </c>
      <c r="K10" s="32"/>
      <c r="L10" s="33">
        <f t="shared" si="0"/>
        <v>1197</v>
      </c>
      <c r="M10" s="34">
        <f t="shared" si="1"/>
        <v>1197</v>
      </c>
      <c r="N10" s="35">
        <f t="shared" si="3"/>
        <v>199.5</v>
      </c>
      <c r="O10" s="36">
        <f t="shared" si="2"/>
        <v>30</v>
      </c>
      <c r="P10" s="52">
        <f t="shared" si="4"/>
        <v>181</v>
      </c>
    </row>
    <row r="11" spans="1:16" ht="16.5">
      <c r="A11" s="30">
        <f t="shared" si="5"/>
        <v>8</v>
      </c>
      <c r="B11" s="31" t="s">
        <v>20</v>
      </c>
      <c r="C11" s="32">
        <v>189</v>
      </c>
      <c r="D11" s="32">
        <v>203</v>
      </c>
      <c r="E11" s="32">
        <v>188</v>
      </c>
      <c r="F11" s="32">
        <v>200</v>
      </c>
      <c r="G11" s="32">
        <v>206</v>
      </c>
      <c r="H11" s="32">
        <v>203</v>
      </c>
      <c r="I11" s="32"/>
      <c r="J11" s="32"/>
      <c r="K11" s="32">
        <v>1</v>
      </c>
      <c r="L11" s="33">
        <f t="shared" si="0"/>
        <v>1189</v>
      </c>
      <c r="M11" s="34">
        <f t="shared" si="1"/>
        <v>1195</v>
      </c>
      <c r="N11" s="35">
        <f t="shared" si="3"/>
        <v>198.16666666666666</v>
      </c>
      <c r="O11" s="36">
        <f t="shared" si="2"/>
        <v>28</v>
      </c>
      <c r="P11" s="52">
        <f t="shared" si="4"/>
        <v>188</v>
      </c>
    </row>
    <row r="12" spans="1:16" ht="16.5">
      <c r="A12" s="30">
        <f t="shared" si="5"/>
        <v>9</v>
      </c>
      <c r="B12" s="37" t="s">
        <v>21</v>
      </c>
      <c r="C12" s="32">
        <v>213</v>
      </c>
      <c r="D12" s="32">
        <v>186</v>
      </c>
      <c r="E12" s="32">
        <v>214</v>
      </c>
      <c r="F12" s="32">
        <v>209</v>
      </c>
      <c r="G12" s="32">
        <v>184</v>
      </c>
      <c r="H12" s="32">
        <v>189</v>
      </c>
      <c r="I12" s="32"/>
      <c r="J12" s="32"/>
      <c r="K12" s="32"/>
      <c r="L12" s="33">
        <f t="shared" si="0"/>
        <v>1195</v>
      </c>
      <c r="M12" s="34">
        <f t="shared" si="1"/>
        <v>1195</v>
      </c>
      <c r="N12" s="35">
        <f t="shared" si="3"/>
        <v>199.16666666666666</v>
      </c>
      <c r="O12" s="36">
        <f t="shared" si="2"/>
        <v>28</v>
      </c>
      <c r="P12" s="52">
        <f t="shared" si="4"/>
        <v>184</v>
      </c>
    </row>
    <row r="13" spans="1:16" ht="16.5">
      <c r="A13" s="30">
        <f t="shared" si="5"/>
        <v>10</v>
      </c>
      <c r="B13" s="37" t="s">
        <v>17</v>
      </c>
      <c r="C13" s="32"/>
      <c r="D13" s="32">
        <v>182</v>
      </c>
      <c r="E13" s="32">
        <v>210</v>
      </c>
      <c r="F13" s="32">
        <v>216</v>
      </c>
      <c r="G13" s="32">
        <v>204</v>
      </c>
      <c r="H13" s="32">
        <v>168</v>
      </c>
      <c r="I13" s="32"/>
      <c r="J13" s="32">
        <v>191</v>
      </c>
      <c r="K13" s="32"/>
      <c r="L13" s="33">
        <f t="shared" si="0"/>
        <v>1171</v>
      </c>
      <c r="M13" s="34">
        <f t="shared" si="1"/>
        <v>1171</v>
      </c>
      <c r="N13" s="35">
        <f t="shared" si="3"/>
        <v>195.16666666666666</v>
      </c>
      <c r="O13" s="36">
        <f t="shared" si="2"/>
        <v>4</v>
      </c>
      <c r="P13" s="52">
        <f t="shared" si="4"/>
        <v>168</v>
      </c>
    </row>
    <row r="14" spans="1:16" ht="16.5">
      <c r="A14" s="30">
        <f t="shared" si="5"/>
        <v>11</v>
      </c>
      <c r="B14" s="37" t="s">
        <v>29</v>
      </c>
      <c r="C14" s="32">
        <v>189</v>
      </c>
      <c r="D14" s="32">
        <v>186</v>
      </c>
      <c r="E14" s="53">
        <v>189</v>
      </c>
      <c r="F14" s="32">
        <v>182</v>
      </c>
      <c r="G14" s="32"/>
      <c r="H14" s="32">
        <v>228</v>
      </c>
      <c r="I14" s="32"/>
      <c r="J14" s="32">
        <v>195</v>
      </c>
      <c r="K14" s="32"/>
      <c r="L14" s="33">
        <f t="shared" si="0"/>
        <v>1169</v>
      </c>
      <c r="M14" s="34">
        <f t="shared" si="1"/>
        <v>1169</v>
      </c>
      <c r="N14" s="35">
        <f t="shared" si="3"/>
        <v>194.83333333333334</v>
      </c>
      <c r="O14" s="36">
        <f t="shared" si="2"/>
        <v>2</v>
      </c>
      <c r="P14" s="52">
        <f t="shared" si="4"/>
        <v>182</v>
      </c>
    </row>
    <row r="15" spans="1:16" ht="16.5">
      <c r="A15" s="30">
        <f t="shared" si="5"/>
        <v>12</v>
      </c>
      <c r="B15" s="37" t="s">
        <v>13</v>
      </c>
      <c r="C15" s="32">
        <v>194</v>
      </c>
      <c r="D15" s="32">
        <v>204</v>
      </c>
      <c r="E15" s="32"/>
      <c r="F15" s="53">
        <v>211</v>
      </c>
      <c r="G15" s="32">
        <v>180</v>
      </c>
      <c r="H15" s="32"/>
      <c r="I15" s="32">
        <v>193</v>
      </c>
      <c r="J15" s="32">
        <v>185</v>
      </c>
      <c r="K15" s="32"/>
      <c r="L15" s="33">
        <f t="shared" si="0"/>
        <v>1167</v>
      </c>
      <c r="M15" s="34">
        <f t="shared" si="1"/>
        <v>1167</v>
      </c>
      <c r="N15" s="35">
        <f t="shared" si="3"/>
        <v>194.5</v>
      </c>
      <c r="O15" s="36">
        <f>M15-M$15</f>
        <v>0</v>
      </c>
      <c r="P15" s="52">
        <f t="shared" si="4"/>
        <v>180</v>
      </c>
    </row>
    <row r="16" spans="1:16" ht="16.5">
      <c r="A16" s="39">
        <f t="shared" si="5"/>
        <v>13</v>
      </c>
      <c r="B16" s="40" t="s">
        <v>28</v>
      </c>
      <c r="C16" s="41">
        <v>184</v>
      </c>
      <c r="D16" s="41"/>
      <c r="E16" s="41">
        <v>203</v>
      </c>
      <c r="F16" s="41"/>
      <c r="G16" s="41">
        <v>171</v>
      </c>
      <c r="H16" s="54">
        <v>205</v>
      </c>
      <c r="I16" s="41">
        <v>221</v>
      </c>
      <c r="J16" s="41">
        <v>182</v>
      </c>
      <c r="K16" s="41"/>
      <c r="L16" s="42">
        <f t="shared" si="0"/>
        <v>1166</v>
      </c>
      <c r="M16" s="43">
        <f t="shared" si="1"/>
        <v>1166</v>
      </c>
      <c r="N16" s="44">
        <f t="shared" si="3"/>
        <v>194.33333333333334</v>
      </c>
      <c r="O16" s="36">
        <f t="shared" si="2"/>
        <v>-1</v>
      </c>
      <c r="P16" s="52">
        <f t="shared" si="4"/>
        <v>171</v>
      </c>
    </row>
    <row r="17" spans="1:16" ht="16.5">
      <c r="A17" s="39">
        <f t="shared" si="5"/>
        <v>14</v>
      </c>
      <c r="B17" s="45" t="s">
        <v>10</v>
      </c>
      <c r="C17" s="41">
        <v>200</v>
      </c>
      <c r="D17" s="41">
        <v>180</v>
      </c>
      <c r="E17" s="41">
        <v>203</v>
      </c>
      <c r="F17" s="41">
        <v>211</v>
      </c>
      <c r="G17" s="41">
        <v>202</v>
      </c>
      <c r="H17" s="54">
        <v>167</v>
      </c>
      <c r="I17" s="41"/>
      <c r="J17" s="41"/>
      <c r="K17" s="41"/>
      <c r="L17" s="42">
        <f t="shared" si="0"/>
        <v>1163</v>
      </c>
      <c r="M17" s="55">
        <f t="shared" si="1"/>
        <v>1163</v>
      </c>
      <c r="N17" s="44">
        <f t="shared" si="3"/>
        <v>193.83333333333334</v>
      </c>
      <c r="O17" s="36">
        <f t="shared" si="2"/>
        <v>-4</v>
      </c>
      <c r="P17" s="52">
        <f t="shared" si="4"/>
        <v>167</v>
      </c>
    </row>
    <row r="18" spans="1:16" ht="16.5">
      <c r="A18" s="39">
        <f t="shared" si="5"/>
        <v>15</v>
      </c>
      <c r="B18" s="45" t="s">
        <v>9</v>
      </c>
      <c r="C18" s="54">
        <v>204</v>
      </c>
      <c r="D18" s="41">
        <v>200</v>
      </c>
      <c r="E18" s="41"/>
      <c r="F18" s="41">
        <v>181</v>
      </c>
      <c r="G18" s="41">
        <v>210</v>
      </c>
      <c r="H18" s="41">
        <v>179</v>
      </c>
      <c r="I18" s="41"/>
      <c r="J18" s="41">
        <v>182</v>
      </c>
      <c r="K18" s="41"/>
      <c r="L18" s="42">
        <f t="shared" si="0"/>
        <v>1156</v>
      </c>
      <c r="M18" s="43">
        <f t="shared" si="1"/>
        <v>1156</v>
      </c>
      <c r="N18" s="44">
        <f t="shared" si="3"/>
        <v>192.66666666666666</v>
      </c>
      <c r="O18" s="36">
        <f t="shared" si="2"/>
        <v>-11</v>
      </c>
      <c r="P18" s="52">
        <f t="shared" si="4"/>
        <v>179</v>
      </c>
    </row>
    <row r="19" spans="1:16" ht="16.5">
      <c r="A19" s="39">
        <f t="shared" si="5"/>
        <v>16</v>
      </c>
      <c r="B19" s="40" t="s">
        <v>12</v>
      </c>
      <c r="C19" s="41">
        <v>194</v>
      </c>
      <c r="D19" s="41">
        <v>207</v>
      </c>
      <c r="E19" s="41">
        <v>186</v>
      </c>
      <c r="F19" s="54">
        <v>172</v>
      </c>
      <c r="G19" s="41"/>
      <c r="H19" s="41">
        <v>212</v>
      </c>
      <c r="I19" s="41">
        <v>183</v>
      </c>
      <c r="J19" s="41"/>
      <c r="K19" s="41"/>
      <c r="L19" s="42">
        <f t="shared" si="0"/>
        <v>1154</v>
      </c>
      <c r="M19" s="43">
        <f t="shared" si="1"/>
        <v>1154</v>
      </c>
      <c r="N19" s="44">
        <f t="shared" si="3"/>
        <v>192.33333333333334</v>
      </c>
      <c r="O19" s="36">
        <f t="shared" si="2"/>
        <v>-13</v>
      </c>
      <c r="P19" s="52">
        <f t="shared" si="4"/>
        <v>172</v>
      </c>
    </row>
    <row r="20" spans="1:16" ht="16.5">
      <c r="A20" s="39">
        <f t="shared" si="5"/>
        <v>17</v>
      </c>
      <c r="B20" s="45" t="s">
        <v>14</v>
      </c>
      <c r="C20" s="41">
        <v>189</v>
      </c>
      <c r="D20" s="41"/>
      <c r="E20" s="41">
        <v>177</v>
      </c>
      <c r="F20" s="41">
        <v>180</v>
      </c>
      <c r="G20" s="41"/>
      <c r="H20" s="41">
        <v>170</v>
      </c>
      <c r="I20" s="41">
        <v>229</v>
      </c>
      <c r="J20" s="41">
        <v>196</v>
      </c>
      <c r="K20" s="41"/>
      <c r="L20" s="42">
        <f t="shared" si="0"/>
        <v>1141</v>
      </c>
      <c r="M20" s="43">
        <f t="shared" si="1"/>
        <v>1141</v>
      </c>
      <c r="N20" s="44">
        <f t="shared" si="3"/>
        <v>190.16666666666666</v>
      </c>
      <c r="O20" s="36">
        <f t="shared" si="2"/>
        <v>-26</v>
      </c>
      <c r="P20" s="52">
        <f t="shared" si="4"/>
        <v>170</v>
      </c>
    </row>
    <row r="21" spans="1:16" ht="16.5">
      <c r="A21" s="39">
        <f t="shared" si="5"/>
        <v>18</v>
      </c>
      <c r="B21" s="45" t="s">
        <v>11</v>
      </c>
      <c r="C21" s="41"/>
      <c r="D21" s="41">
        <v>187</v>
      </c>
      <c r="E21" s="41">
        <v>202</v>
      </c>
      <c r="F21" s="41"/>
      <c r="G21" s="41">
        <v>169</v>
      </c>
      <c r="H21" s="41">
        <v>194</v>
      </c>
      <c r="I21" s="41">
        <v>169</v>
      </c>
      <c r="J21" s="41">
        <v>172</v>
      </c>
      <c r="K21" s="41">
        <v>6</v>
      </c>
      <c r="L21" s="42">
        <f t="shared" si="0"/>
        <v>1093</v>
      </c>
      <c r="M21" s="43">
        <f t="shared" si="1"/>
        <v>1129</v>
      </c>
      <c r="N21" s="44">
        <f t="shared" si="3"/>
        <v>182.16666666666666</v>
      </c>
      <c r="O21" s="36">
        <f t="shared" si="2"/>
        <v>-38</v>
      </c>
      <c r="P21" s="52">
        <f t="shared" si="4"/>
        <v>169</v>
      </c>
    </row>
    <row r="22" spans="1:16" ht="16.5">
      <c r="A22" s="39">
        <f t="shared" si="5"/>
        <v>19</v>
      </c>
      <c r="B22" s="45" t="s">
        <v>16</v>
      </c>
      <c r="C22" s="41">
        <v>161</v>
      </c>
      <c r="D22" s="41"/>
      <c r="E22" s="41"/>
      <c r="F22" s="41">
        <v>157</v>
      </c>
      <c r="G22" s="41">
        <v>204</v>
      </c>
      <c r="H22" s="41">
        <v>199</v>
      </c>
      <c r="I22" s="41">
        <v>170</v>
      </c>
      <c r="J22" s="41">
        <v>206</v>
      </c>
      <c r="K22" s="41"/>
      <c r="L22" s="42">
        <f t="shared" si="0"/>
        <v>1097</v>
      </c>
      <c r="M22" s="43">
        <f t="shared" si="1"/>
        <v>1097</v>
      </c>
      <c r="N22" s="44">
        <f t="shared" si="3"/>
        <v>182.83333333333334</v>
      </c>
      <c r="O22" s="36">
        <f t="shared" si="2"/>
        <v>-70</v>
      </c>
      <c r="P22" s="52">
        <f t="shared" si="4"/>
        <v>157</v>
      </c>
    </row>
    <row r="23" spans="1:16" ht="16.5">
      <c r="A23" s="39">
        <f t="shared" si="5"/>
        <v>20</v>
      </c>
      <c r="B23" s="40" t="s">
        <v>7</v>
      </c>
      <c r="C23" s="41"/>
      <c r="D23" s="41">
        <v>160</v>
      </c>
      <c r="E23" s="41">
        <v>225</v>
      </c>
      <c r="F23" s="41">
        <v>160</v>
      </c>
      <c r="G23" s="41">
        <v>159</v>
      </c>
      <c r="H23" s="41"/>
      <c r="I23" s="41">
        <v>147</v>
      </c>
      <c r="J23" s="41">
        <v>199</v>
      </c>
      <c r="K23" s="41">
        <v>6</v>
      </c>
      <c r="L23" s="42">
        <f t="shared" si="0"/>
        <v>1050</v>
      </c>
      <c r="M23" s="43">
        <f t="shared" si="1"/>
        <v>1086</v>
      </c>
      <c r="N23" s="44">
        <f>L23/COUNT(C23:J23)</f>
        <v>175</v>
      </c>
      <c r="O23" s="36">
        <f t="shared" si="2"/>
        <v>-81</v>
      </c>
      <c r="P23" s="52">
        <f t="shared" si="4"/>
        <v>147</v>
      </c>
    </row>
    <row r="24" spans="1:16" ht="16.5">
      <c r="A24" s="39">
        <f t="shared" si="5"/>
        <v>21</v>
      </c>
      <c r="B24" s="45" t="s">
        <v>8</v>
      </c>
      <c r="C24" s="41"/>
      <c r="D24" s="41"/>
      <c r="E24" s="54">
        <v>162</v>
      </c>
      <c r="F24" s="41">
        <v>164</v>
      </c>
      <c r="G24" s="41">
        <v>179</v>
      </c>
      <c r="H24" s="41">
        <v>179</v>
      </c>
      <c r="I24" s="41">
        <v>200</v>
      </c>
      <c r="J24" s="41">
        <v>193</v>
      </c>
      <c r="K24" s="41"/>
      <c r="L24" s="42">
        <f t="shared" si="0"/>
        <v>1077</v>
      </c>
      <c r="M24" s="43">
        <f t="shared" si="1"/>
        <v>1077</v>
      </c>
      <c r="N24" s="44">
        <f>L24/COUNT(C24:J24)</f>
        <v>179.5</v>
      </c>
      <c r="O24" s="36">
        <f t="shared" si="2"/>
        <v>-90</v>
      </c>
      <c r="P24" s="52">
        <f t="shared" si="4"/>
        <v>162</v>
      </c>
    </row>
    <row r="25" spans="1:16" ht="16.5">
      <c r="A25" s="39">
        <f t="shared" si="5"/>
        <v>22</v>
      </c>
      <c r="B25" s="45" t="s">
        <v>22</v>
      </c>
      <c r="C25" s="41"/>
      <c r="D25" s="41">
        <v>197</v>
      </c>
      <c r="E25" s="41">
        <v>155</v>
      </c>
      <c r="F25" s="41">
        <v>188</v>
      </c>
      <c r="G25" s="41"/>
      <c r="H25" s="41">
        <v>154</v>
      </c>
      <c r="I25" s="41">
        <v>178</v>
      </c>
      <c r="J25" s="41">
        <v>158</v>
      </c>
      <c r="K25" s="41"/>
      <c r="L25" s="42">
        <f t="shared" si="0"/>
        <v>1030</v>
      </c>
      <c r="M25" s="43">
        <f t="shared" si="1"/>
        <v>1030</v>
      </c>
      <c r="N25" s="44">
        <f>L25/COUNT(C25:J25)</f>
        <v>171.66666666666666</v>
      </c>
      <c r="O25" s="36">
        <f t="shared" si="2"/>
        <v>-137</v>
      </c>
      <c r="P25" s="52">
        <f t="shared" si="4"/>
        <v>154</v>
      </c>
    </row>
    <row r="26" spans="1:16" ht="16.5">
      <c r="A26" s="39">
        <f t="shared" si="5"/>
        <v>23</v>
      </c>
      <c r="B26" s="45" t="s">
        <v>6</v>
      </c>
      <c r="C26" s="41">
        <v>149</v>
      </c>
      <c r="D26" s="41">
        <v>158</v>
      </c>
      <c r="E26" s="41">
        <v>145</v>
      </c>
      <c r="F26" s="41">
        <v>157</v>
      </c>
      <c r="G26" s="41"/>
      <c r="H26" s="41"/>
      <c r="I26" s="41">
        <v>179</v>
      </c>
      <c r="J26" s="41">
        <v>216</v>
      </c>
      <c r="K26" s="41"/>
      <c r="L26" s="42">
        <f t="shared" si="0"/>
        <v>1004</v>
      </c>
      <c r="M26" s="43">
        <f t="shared" si="1"/>
        <v>1004</v>
      </c>
      <c r="N26" s="44">
        <f>L26/COUNT(C26:J26)</f>
        <v>167.33333333333334</v>
      </c>
      <c r="O26" s="36">
        <f t="shared" si="2"/>
        <v>-163</v>
      </c>
      <c r="P26" s="52">
        <f t="shared" si="4"/>
        <v>145</v>
      </c>
    </row>
    <row r="27" spans="1:15" ht="16.5" hidden="1">
      <c r="A27" s="39">
        <f t="shared" si="5"/>
        <v>24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3">
        <f t="shared" si="0"/>
        <v>0</v>
      </c>
      <c r="M27" s="34">
        <f t="shared" si="1"/>
        <v>0</v>
      </c>
      <c r="N27" s="44" t="e">
        <f>L27/COUNT(C27:J27)</f>
        <v>#DIV/0!</v>
      </c>
      <c r="O27" s="36">
        <f t="shared" si="2"/>
        <v>-1167</v>
      </c>
    </row>
    <row r="28" spans="1:15" ht="16.5" hidden="1">
      <c r="A28" s="39">
        <v>29</v>
      </c>
      <c r="B28" s="45"/>
      <c r="C28" s="41"/>
      <c r="D28" s="41"/>
      <c r="E28" s="41"/>
      <c r="F28" s="41"/>
      <c r="G28" s="41"/>
      <c r="H28" s="41"/>
      <c r="I28" s="41"/>
      <c r="J28" s="41"/>
      <c r="K28" s="41"/>
      <c r="L28" s="42">
        <f aca="true" t="shared" si="6" ref="L28:L53">SUM(C28:J28)</f>
        <v>0</v>
      </c>
      <c r="M28" s="43">
        <f aca="true" t="shared" si="7" ref="M28:M53">(IF(J28&gt;0,SUM(J28+K28),0)+IF(C28&gt;0,SUM(C28+K28),0)+IF(D28&gt;0,SUM(D28+K28),0)+IF(E28&gt;0,SUM(E28+K28),0)+IF(F28&gt;0,SUM(F28+K28),0)+IF(G28&gt;0,SUM(G28+K28),0)+IF(H28&gt;0,SUM(H28+K28),0)+IF(I28&gt;0,SUM(I28+K28),0))</f>
        <v>0</v>
      </c>
      <c r="N28" s="44">
        <f>L28/2</f>
        <v>0</v>
      </c>
      <c r="O28" s="36">
        <f t="shared" si="2"/>
        <v>-1167</v>
      </c>
    </row>
    <row r="29" spans="1:15" ht="16.5" hidden="1">
      <c r="A29" s="39">
        <v>30</v>
      </c>
      <c r="B29" s="45"/>
      <c r="C29" s="41"/>
      <c r="D29" s="41"/>
      <c r="E29" s="41"/>
      <c r="F29" s="41"/>
      <c r="G29" s="41"/>
      <c r="H29" s="41"/>
      <c r="I29" s="41"/>
      <c r="J29" s="41"/>
      <c r="K29" s="41"/>
      <c r="L29" s="42">
        <f t="shared" si="6"/>
        <v>0</v>
      </c>
      <c r="M29" s="43">
        <f t="shared" si="7"/>
        <v>0</v>
      </c>
      <c r="N29" s="44">
        <f t="shared" si="3"/>
        <v>0</v>
      </c>
      <c r="O29" s="36">
        <f t="shared" si="2"/>
        <v>-1167</v>
      </c>
    </row>
    <row r="30" spans="1:15" ht="16.5" hidden="1">
      <c r="A30" s="39">
        <v>31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2">
        <f t="shared" si="6"/>
        <v>0</v>
      </c>
      <c r="M30" s="43">
        <f t="shared" si="7"/>
        <v>0</v>
      </c>
      <c r="N30" s="44">
        <f t="shared" si="3"/>
        <v>0</v>
      </c>
      <c r="O30" s="36">
        <f t="shared" si="2"/>
        <v>-1167</v>
      </c>
    </row>
    <row r="31" spans="1:15" ht="16.5" hidden="1">
      <c r="A31" s="39">
        <v>32</v>
      </c>
      <c r="B31" s="45"/>
      <c r="C31" s="41"/>
      <c r="D31" s="41"/>
      <c r="E31" s="41"/>
      <c r="F31" s="41"/>
      <c r="G31" s="41"/>
      <c r="H31" s="41"/>
      <c r="I31" s="41"/>
      <c r="J31" s="41"/>
      <c r="K31" s="41"/>
      <c r="L31" s="42">
        <f t="shared" si="6"/>
        <v>0</v>
      </c>
      <c r="M31" s="43">
        <f t="shared" si="7"/>
        <v>0</v>
      </c>
      <c r="N31" s="44">
        <f t="shared" si="3"/>
        <v>0</v>
      </c>
      <c r="O31" s="36">
        <f t="shared" si="2"/>
        <v>-1167</v>
      </c>
    </row>
    <row r="32" spans="1:15" ht="16.5" hidden="1">
      <c r="A32" s="39">
        <v>33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2">
        <f t="shared" si="6"/>
        <v>0</v>
      </c>
      <c r="M32" s="43">
        <f t="shared" si="7"/>
        <v>0</v>
      </c>
      <c r="N32" s="44">
        <f t="shared" si="3"/>
        <v>0</v>
      </c>
      <c r="O32" s="36">
        <f t="shared" si="2"/>
        <v>-1167</v>
      </c>
    </row>
    <row r="33" spans="1:15" ht="16.5" hidden="1">
      <c r="A33" s="39">
        <v>34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2">
        <f t="shared" si="6"/>
        <v>0</v>
      </c>
      <c r="M33" s="43">
        <f t="shared" si="7"/>
        <v>0</v>
      </c>
      <c r="N33" s="44">
        <f t="shared" si="3"/>
        <v>0</v>
      </c>
      <c r="O33" s="36">
        <f t="shared" si="2"/>
        <v>-1167</v>
      </c>
    </row>
    <row r="34" spans="1:15" ht="16.5" hidden="1">
      <c r="A34" s="39">
        <v>35</v>
      </c>
      <c r="B34" s="45"/>
      <c r="C34" s="41"/>
      <c r="D34" s="41"/>
      <c r="E34" s="41"/>
      <c r="F34" s="41"/>
      <c r="G34" s="41"/>
      <c r="H34" s="41"/>
      <c r="I34" s="41"/>
      <c r="J34" s="41"/>
      <c r="K34" s="41"/>
      <c r="L34" s="42">
        <f t="shared" si="6"/>
        <v>0</v>
      </c>
      <c r="M34" s="43">
        <f t="shared" si="7"/>
        <v>0</v>
      </c>
      <c r="N34" s="44">
        <f t="shared" si="3"/>
        <v>0</v>
      </c>
      <c r="O34" s="36">
        <f t="shared" si="2"/>
        <v>-1167</v>
      </c>
    </row>
    <row r="35" spans="1:15" ht="16.5" hidden="1">
      <c r="A35" s="39">
        <v>36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2">
        <f t="shared" si="6"/>
        <v>0</v>
      </c>
      <c r="M35" s="43">
        <f t="shared" si="7"/>
        <v>0</v>
      </c>
      <c r="N35" s="44">
        <f t="shared" si="3"/>
        <v>0</v>
      </c>
      <c r="O35" s="36">
        <f t="shared" si="2"/>
        <v>-1167</v>
      </c>
    </row>
    <row r="36" spans="1:15" ht="16.5" hidden="1">
      <c r="A36" s="39">
        <v>37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2">
        <f t="shared" si="6"/>
        <v>0</v>
      </c>
      <c r="M36" s="43">
        <f t="shared" si="7"/>
        <v>0</v>
      </c>
      <c r="N36" s="44">
        <f t="shared" si="3"/>
        <v>0</v>
      </c>
      <c r="O36" s="36">
        <f t="shared" si="2"/>
        <v>-1167</v>
      </c>
    </row>
    <row r="37" spans="1:15" ht="16.5" hidden="1">
      <c r="A37" s="39">
        <v>38</v>
      </c>
      <c r="B37" s="45"/>
      <c r="C37" s="41"/>
      <c r="D37" s="41"/>
      <c r="E37" s="41"/>
      <c r="F37" s="41"/>
      <c r="G37" s="41"/>
      <c r="H37" s="41"/>
      <c r="I37" s="41"/>
      <c r="J37" s="41"/>
      <c r="K37" s="41"/>
      <c r="L37" s="42">
        <f t="shared" si="6"/>
        <v>0</v>
      </c>
      <c r="M37" s="43">
        <f t="shared" si="7"/>
        <v>0</v>
      </c>
      <c r="N37" s="44">
        <f t="shared" si="3"/>
        <v>0</v>
      </c>
      <c r="O37" s="36">
        <f t="shared" si="2"/>
        <v>-1167</v>
      </c>
    </row>
    <row r="38" spans="1:15" ht="16.5" hidden="1">
      <c r="A38" s="39">
        <v>39</v>
      </c>
      <c r="B38" s="45"/>
      <c r="C38" s="41"/>
      <c r="D38" s="41"/>
      <c r="E38" s="41"/>
      <c r="F38" s="41"/>
      <c r="G38" s="41"/>
      <c r="H38" s="41"/>
      <c r="I38" s="41"/>
      <c r="J38" s="41"/>
      <c r="K38" s="41"/>
      <c r="L38" s="42">
        <f t="shared" si="6"/>
        <v>0</v>
      </c>
      <c r="M38" s="43">
        <f t="shared" si="7"/>
        <v>0</v>
      </c>
      <c r="N38" s="44">
        <f t="shared" si="3"/>
        <v>0</v>
      </c>
      <c r="O38" s="36">
        <f t="shared" si="2"/>
        <v>-1167</v>
      </c>
    </row>
    <row r="39" spans="1:15" ht="16.5" hidden="1">
      <c r="A39" s="39">
        <v>40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2">
        <f t="shared" si="6"/>
        <v>0</v>
      </c>
      <c r="M39" s="43">
        <f t="shared" si="7"/>
        <v>0</v>
      </c>
      <c r="N39" s="44">
        <f t="shared" si="3"/>
        <v>0</v>
      </c>
      <c r="O39" s="36">
        <f t="shared" si="2"/>
        <v>-1167</v>
      </c>
    </row>
    <row r="40" spans="1:15" ht="16.5" hidden="1">
      <c r="A40" s="39">
        <v>41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2">
        <f t="shared" si="6"/>
        <v>0</v>
      </c>
      <c r="M40" s="43">
        <f t="shared" si="7"/>
        <v>0</v>
      </c>
      <c r="N40" s="44">
        <f t="shared" si="3"/>
        <v>0</v>
      </c>
      <c r="O40" s="36">
        <f t="shared" si="2"/>
        <v>-1167</v>
      </c>
    </row>
    <row r="41" spans="1:15" ht="16.5" hidden="1">
      <c r="A41" s="39">
        <v>42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2">
        <f t="shared" si="6"/>
        <v>0</v>
      </c>
      <c r="M41" s="43">
        <f t="shared" si="7"/>
        <v>0</v>
      </c>
      <c r="N41" s="44">
        <f t="shared" si="3"/>
        <v>0</v>
      </c>
      <c r="O41" s="36">
        <f t="shared" si="2"/>
        <v>-1167</v>
      </c>
    </row>
    <row r="42" spans="1:15" ht="16.5" hidden="1">
      <c r="A42" s="39">
        <v>43</v>
      </c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2">
        <f t="shared" si="6"/>
        <v>0</v>
      </c>
      <c r="M42" s="43">
        <f t="shared" si="7"/>
        <v>0</v>
      </c>
      <c r="N42" s="44">
        <f t="shared" si="3"/>
        <v>0</v>
      </c>
      <c r="O42" s="36">
        <f t="shared" si="2"/>
        <v>-1167</v>
      </c>
    </row>
    <row r="43" spans="1:15" ht="16.5" hidden="1">
      <c r="A43" s="39">
        <v>44</v>
      </c>
      <c r="B43" s="45"/>
      <c r="C43" s="41"/>
      <c r="D43" s="41"/>
      <c r="E43" s="41"/>
      <c r="F43" s="41"/>
      <c r="G43" s="41"/>
      <c r="H43" s="41"/>
      <c r="I43" s="41"/>
      <c r="J43" s="41"/>
      <c r="K43" s="41"/>
      <c r="L43" s="42">
        <f t="shared" si="6"/>
        <v>0</v>
      </c>
      <c r="M43" s="43">
        <f t="shared" si="7"/>
        <v>0</v>
      </c>
      <c r="N43" s="44">
        <f t="shared" si="3"/>
        <v>0</v>
      </c>
      <c r="O43" s="36">
        <f t="shared" si="2"/>
        <v>-1167</v>
      </c>
    </row>
    <row r="44" spans="1:15" ht="16.5" hidden="1">
      <c r="A44" s="39">
        <v>45</v>
      </c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2">
        <f t="shared" si="6"/>
        <v>0</v>
      </c>
      <c r="M44" s="43">
        <f t="shared" si="7"/>
        <v>0</v>
      </c>
      <c r="N44" s="44">
        <f t="shared" si="3"/>
        <v>0</v>
      </c>
      <c r="O44" s="36">
        <f t="shared" si="2"/>
        <v>-1167</v>
      </c>
    </row>
    <row r="45" spans="1:15" ht="16.5" hidden="1">
      <c r="A45" s="39">
        <v>46</v>
      </c>
      <c r="B45" s="45"/>
      <c r="C45" s="41"/>
      <c r="D45" s="41"/>
      <c r="E45" s="41"/>
      <c r="F45" s="41"/>
      <c r="G45" s="41"/>
      <c r="H45" s="41"/>
      <c r="I45" s="41"/>
      <c r="J45" s="41"/>
      <c r="K45" s="41"/>
      <c r="L45" s="42">
        <f t="shared" si="6"/>
        <v>0</v>
      </c>
      <c r="M45" s="43">
        <f t="shared" si="7"/>
        <v>0</v>
      </c>
      <c r="N45" s="44">
        <f t="shared" si="3"/>
        <v>0</v>
      </c>
      <c r="O45" s="36">
        <f t="shared" si="2"/>
        <v>-1167</v>
      </c>
    </row>
    <row r="46" spans="1:15" ht="16.5" hidden="1">
      <c r="A46" s="39">
        <v>47</v>
      </c>
      <c r="B46" s="45"/>
      <c r="C46" s="41"/>
      <c r="D46" s="41"/>
      <c r="E46" s="41"/>
      <c r="F46" s="41"/>
      <c r="G46" s="41"/>
      <c r="H46" s="41"/>
      <c r="I46" s="41"/>
      <c r="J46" s="41"/>
      <c r="K46" s="41"/>
      <c r="L46" s="42">
        <f t="shared" si="6"/>
        <v>0</v>
      </c>
      <c r="M46" s="43">
        <f t="shared" si="7"/>
        <v>0</v>
      </c>
      <c r="N46" s="44">
        <f t="shared" si="3"/>
        <v>0</v>
      </c>
      <c r="O46" s="36">
        <f t="shared" si="2"/>
        <v>-1167</v>
      </c>
    </row>
    <row r="47" spans="1:15" ht="16.5" hidden="1">
      <c r="A47" s="39">
        <v>48</v>
      </c>
      <c r="B47" s="45"/>
      <c r="C47" s="41"/>
      <c r="D47" s="41"/>
      <c r="E47" s="41"/>
      <c r="F47" s="41"/>
      <c r="G47" s="41"/>
      <c r="H47" s="41"/>
      <c r="I47" s="41"/>
      <c r="J47" s="41"/>
      <c r="K47" s="41"/>
      <c r="L47" s="42">
        <f t="shared" si="6"/>
        <v>0</v>
      </c>
      <c r="M47" s="43">
        <f t="shared" si="7"/>
        <v>0</v>
      </c>
      <c r="N47" s="44">
        <f t="shared" si="3"/>
        <v>0</v>
      </c>
      <c r="O47" s="36">
        <f t="shared" si="2"/>
        <v>-1167</v>
      </c>
    </row>
    <row r="48" spans="1:15" ht="16.5" hidden="1">
      <c r="A48" s="39">
        <v>49</v>
      </c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2">
        <f t="shared" si="6"/>
        <v>0</v>
      </c>
      <c r="M48" s="43">
        <f t="shared" si="7"/>
        <v>0</v>
      </c>
      <c r="N48" s="44">
        <f t="shared" si="3"/>
        <v>0</v>
      </c>
      <c r="O48" s="36">
        <f t="shared" si="2"/>
        <v>-1167</v>
      </c>
    </row>
    <row r="49" spans="1:15" ht="16.5" hidden="1">
      <c r="A49" s="39">
        <v>50</v>
      </c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2">
        <f t="shared" si="6"/>
        <v>0</v>
      </c>
      <c r="M49" s="43">
        <f t="shared" si="7"/>
        <v>0</v>
      </c>
      <c r="N49" s="44">
        <f t="shared" si="3"/>
        <v>0</v>
      </c>
      <c r="O49" s="36">
        <f t="shared" si="2"/>
        <v>-1167</v>
      </c>
    </row>
    <row r="50" spans="1:15" ht="16.5" hidden="1">
      <c r="A50" s="39">
        <v>51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>
        <f t="shared" si="6"/>
        <v>0</v>
      </c>
      <c r="M50" s="43">
        <f t="shared" si="7"/>
        <v>0</v>
      </c>
      <c r="N50" s="44">
        <f t="shared" si="3"/>
        <v>0</v>
      </c>
      <c r="O50" s="36">
        <f t="shared" si="2"/>
        <v>-1167</v>
      </c>
    </row>
    <row r="51" spans="1:15" ht="16.5" hidden="1">
      <c r="A51" s="39">
        <v>52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>
        <f t="shared" si="6"/>
        <v>0</v>
      </c>
      <c r="M51" s="43">
        <f t="shared" si="7"/>
        <v>0</v>
      </c>
      <c r="N51" s="44">
        <f t="shared" si="3"/>
        <v>0</v>
      </c>
      <c r="O51" s="36">
        <f t="shared" si="2"/>
        <v>-1167</v>
      </c>
    </row>
    <row r="52" spans="1:15" ht="16.5" hidden="1">
      <c r="A52" s="39">
        <v>53</v>
      </c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2">
        <f t="shared" si="6"/>
        <v>0</v>
      </c>
      <c r="M52" s="43">
        <f t="shared" si="7"/>
        <v>0</v>
      </c>
      <c r="N52" s="44">
        <f t="shared" si="3"/>
        <v>0</v>
      </c>
      <c r="O52" s="36">
        <f t="shared" si="2"/>
        <v>-1167</v>
      </c>
    </row>
    <row r="53" spans="1:15" ht="16.5" hidden="1">
      <c r="A53" s="39">
        <v>54</v>
      </c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2">
        <f t="shared" si="6"/>
        <v>0</v>
      </c>
      <c r="M53" s="43">
        <f t="shared" si="7"/>
        <v>0</v>
      </c>
      <c r="N53" s="44">
        <f t="shared" si="3"/>
        <v>0</v>
      </c>
      <c r="O53" s="36">
        <f t="shared" si="2"/>
        <v>-1167</v>
      </c>
    </row>
    <row r="54" spans="1:14" ht="16.5">
      <c r="A54" s="46"/>
      <c r="B54" s="47"/>
      <c r="C54" s="47">
        <f aca="true" t="shared" si="8" ref="C54:J54">MAX(C4:C53)</f>
        <v>223</v>
      </c>
      <c r="D54" s="47">
        <f t="shared" si="8"/>
        <v>237</v>
      </c>
      <c r="E54" s="47">
        <f t="shared" si="8"/>
        <v>228</v>
      </c>
      <c r="F54" s="47">
        <f t="shared" si="8"/>
        <v>228</v>
      </c>
      <c r="G54" s="47">
        <f t="shared" si="8"/>
        <v>227</v>
      </c>
      <c r="H54" s="47">
        <f t="shared" si="8"/>
        <v>232</v>
      </c>
      <c r="I54" s="47">
        <f t="shared" si="8"/>
        <v>245</v>
      </c>
      <c r="J54" s="47">
        <f t="shared" si="8"/>
        <v>224</v>
      </c>
      <c r="K54" s="47"/>
      <c r="L54" s="47"/>
      <c r="M54" s="47"/>
      <c r="N54" s="48"/>
    </row>
  </sheetData>
  <sheetProtection/>
  <mergeCells count="7">
    <mergeCell ref="A1:N1"/>
    <mergeCell ref="A2:A3"/>
    <mergeCell ref="B2:B3"/>
    <mergeCell ref="C2:J2"/>
    <mergeCell ref="M2:M3"/>
    <mergeCell ref="N2:N3"/>
    <mergeCell ref="L2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625" style="2" bestFit="1" customWidth="1"/>
    <col min="2" max="2" width="25.875" style="8" bestFit="1" customWidth="1"/>
    <col min="3" max="3" width="6.25390625" style="8" customWidth="1"/>
    <col min="4" max="16384" width="9.125" style="1" customWidth="1"/>
  </cols>
  <sheetData>
    <row r="1" spans="1:3" s="14" customFormat="1" ht="15.75">
      <c r="A1" s="73" t="s">
        <v>39</v>
      </c>
      <c r="B1" s="74"/>
      <c r="C1" s="74"/>
    </row>
    <row r="2" spans="1:3" ht="15.75">
      <c r="A2" s="76" t="s">
        <v>0</v>
      </c>
      <c r="B2" s="78" t="s">
        <v>1</v>
      </c>
      <c r="C2" s="17" t="s">
        <v>2</v>
      </c>
    </row>
    <row r="3" spans="1:3" ht="15.75">
      <c r="A3" s="77"/>
      <c r="B3" s="79"/>
      <c r="C3" s="15">
        <v>1</v>
      </c>
    </row>
    <row r="4" spans="1:3" ht="15.75">
      <c r="A4" s="13">
        <v>1</v>
      </c>
      <c r="B4" s="10" t="s">
        <v>15</v>
      </c>
      <c r="C4" s="3">
        <v>168</v>
      </c>
    </row>
    <row r="5" spans="1:3" ht="15.75">
      <c r="A5" s="13">
        <v>2</v>
      </c>
      <c r="B5" s="11" t="s">
        <v>24</v>
      </c>
      <c r="C5" s="3">
        <v>191</v>
      </c>
    </row>
    <row r="6" spans="1:3" ht="15.75">
      <c r="A6" s="13">
        <v>3</v>
      </c>
      <c r="B6" s="11" t="s">
        <v>17</v>
      </c>
      <c r="C6" s="3">
        <v>147</v>
      </c>
    </row>
    <row r="7" spans="1:3" ht="15.75">
      <c r="A7" s="13">
        <v>4</v>
      </c>
      <c r="B7" s="10" t="s">
        <v>10</v>
      </c>
      <c r="C7" s="3">
        <v>167</v>
      </c>
    </row>
    <row r="8" spans="1:3" ht="15.75">
      <c r="A8" s="13">
        <v>5</v>
      </c>
      <c r="B8" s="11" t="s">
        <v>29</v>
      </c>
      <c r="C8" s="3">
        <v>189</v>
      </c>
    </row>
    <row r="9" spans="1:3" ht="15.75">
      <c r="A9" s="13">
        <v>6</v>
      </c>
      <c r="B9" s="11" t="s">
        <v>12</v>
      </c>
      <c r="C9" s="3">
        <v>172</v>
      </c>
    </row>
    <row r="10" spans="1:3" ht="15.75">
      <c r="A10" s="13">
        <v>7</v>
      </c>
      <c r="B10" s="11" t="s">
        <v>13</v>
      </c>
      <c r="C10" s="3">
        <v>211</v>
      </c>
    </row>
    <row r="11" spans="1:3" ht="15.75">
      <c r="A11" s="13">
        <v>8</v>
      </c>
      <c r="B11" s="11" t="s">
        <v>28</v>
      </c>
      <c r="C11" s="3">
        <v>205</v>
      </c>
    </row>
    <row r="12" spans="1:3" ht="15.75">
      <c r="A12" s="13">
        <v>9</v>
      </c>
      <c r="B12" s="10" t="s">
        <v>11</v>
      </c>
      <c r="C12" s="3">
        <v>157</v>
      </c>
    </row>
    <row r="13" spans="1:3" ht="15.75">
      <c r="A13" s="13">
        <v>10</v>
      </c>
      <c r="B13" s="10" t="s">
        <v>9</v>
      </c>
      <c r="C13" s="3">
        <v>204</v>
      </c>
    </row>
    <row r="14" spans="1:3" ht="15.75">
      <c r="A14" s="13">
        <v>11</v>
      </c>
      <c r="B14" s="10" t="s">
        <v>8</v>
      </c>
      <c r="C14" s="3">
        <v>162</v>
      </c>
    </row>
    <row r="15" spans="1:3" s="4" customFormat="1" ht="15.75">
      <c r="A15" s="5"/>
      <c r="B15" s="6"/>
      <c r="C15" s="6">
        <f>MAX(C4:C14)</f>
        <v>211</v>
      </c>
    </row>
  </sheetData>
  <sheetProtection/>
  <mergeCells count="3">
    <mergeCell ref="A1:C1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4" sqref="A4:B7"/>
    </sheetView>
  </sheetViews>
  <sheetFormatPr defaultColWidth="9.00390625" defaultRowHeight="12.75"/>
  <cols>
    <col min="1" max="1" width="4.625" style="2" bestFit="1" customWidth="1"/>
    <col min="2" max="2" width="25.875" style="8" bestFit="1" customWidth="1"/>
    <col min="3" max="3" width="5.625" style="8" bestFit="1" customWidth="1"/>
    <col min="4" max="4" width="6.25390625" style="8" customWidth="1"/>
    <col min="5" max="16384" width="9.125" style="1" customWidth="1"/>
  </cols>
  <sheetData>
    <row r="1" spans="1:4" s="14" customFormat="1" ht="15.75">
      <c r="A1" s="73" t="s">
        <v>31</v>
      </c>
      <c r="B1" s="74"/>
      <c r="C1" s="97"/>
      <c r="D1" s="97"/>
    </row>
    <row r="2" spans="1:5" ht="15.75">
      <c r="A2" s="76" t="s">
        <v>0</v>
      </c>
      <c r="B2" s="78" t="s">
        <v>1</v>
      </c>
      <c r="C2" s="16"/>
      <c r="D2" s="17" t="s">
        <v>2</v>
      </c>
      <c r="E2" s="60" t="s">
        <v>3</v>
      </c>
    </row>
    <row r="3" spans="1:5" ht="15.75">
      <c r="A3" s="77"/>
      <c r="B3" s="79"/>
      <c r="C3" s="16" t="s">
        <v>38</v>
      </c>
      <c r="D3" s="17">
        <v>1</v>
      </c>
      <c r="E3" s="11"/>
    </row>
    <row r="4" spans="1:5" ht="15.75">
      <c r="A4" s="13">
        <v>13</v>
      </c>
      <c r="B4" s="10" t="s">
        <v>14</v>
      </c>
      <c r="C4" s="10"/>
      <c r="D4" s="3">
        <v>216</v>
      </c>
      <c r="E4" s="11">
        <f aca="true" t="shared" si="0" ref="E4:E11">C4+D4</f>
        <v>216</v>
      </c>
    </row>
    <row r="5" spans="1:5" ht="15.75">
      <c r="A5" s="13">
        <v>14</v>
      </c>
      <c r="B5" s="11" t="s">
        <v>12</v>
      </c>
      <c r="C5" s="11"/>
      <c r="D5" s="3">
        <v>213</v>
      </c>
      <c r="E5" s="11">
        <f t="shared" si="0"/>
        <v>213</v>
      </c>
    </row>
    <row r="6" spans="1:5" ht="15.75">
      <c r="A6" s="13">
        <v>15</v>
      </c>
      <c r="B6" s="11" t="s">
        <v>28</v>
      </c>
      <c r="C6" s="11"/>
      <c r="D6" s="3">
        <v>179</v>
      </c>
      <c r="E6" s="11">
        <f t="shared" si="0"/>
        <v>179</v>
      </c>
    </row>
    <row r="7" spans="1:5" ht="15.75">
      <c r="A7" s="13">
        <v>16</v>
      </c>
      <c r="B7" s="10" t="s">
        <v>11</v>
      </c>
      <c r="C7" s="10">
        <v>6</v>
      </c>
      <c r="D7" s="3">
        <v>172</v>
      </c>
      <c r="E7" s="11">
        <f t="shared" si="0"/>
        <v>178</v>
      </c>
    </row>
    <row r="8" spans="1:5" ht="15.75">
      <c r="A8" s="13"/>
      <c r="B8" s="10" t="s">
        <v>9</v>
      </c>
      <c r="C8" s="10"/>
      <c r="D8" s="3">
        <v>175</v>
      </c>
      <c r="E8" s="11">
        <f t="shared" si="0"/>
        <v>175</v>
      </c>
    </row>
    <row r="9" spans="1:5" ht="15.75">
      <c r="A9" s="13"/>
      <c r="B9" s="10" t="s">
        <v>10</v>
      </c>
      <c r="C9" s="10"/>
      <c r="D9" s="3">
        <v>167</v>
      </c>
      <c r="E9" s="11">
        <f t="shared" si="0"/>
        <v>167</v>
      </c>
    </row>
    <row r="10" spans="1:5" ht="15.75">
      <c r="A10" s="13"/>
      <c r="B10" s="10" t="s">
        <v>22</v>
      </c>
      <c r="C10" s="10"/>
      <c r="D10" s="3">
        <v>156</v>
      </c>
      <c r="E10" s="11">
        <f t="shared" si="0"/>
        <v>156</v>
      </c>
    </row>
    <row r="11" spans="1:5" ht="15.75">
      <c r="A11" s="13"/>
      <c r="B11" s="10" t="s">
        <v>8</v>
      </c>
      <c r="C11" s="10"/>
      <c r="D11" s="3">
        <v>139</v>
      </c>
      <c r="E11" s="11">
        <f t="shared" si="0"/>
        <v>139</v>
      </c>
    </row>
    <row r="12" spans="1:4" s="4" customFormat="1" ht="15.75">
      <c r="A12" s="5"/>
      <c r="B12" s="6"/>
      <c r="C12" s="6"/>
      <c r="D12" s="6">
        <f>MAX(D4:D11)</f>
        <v>216</v>
      </c>
    </row>
  </sheetData>
  <sheetProtection/>
  <mergeCells count="3">
    <mergeCell ref="A1:D1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32"/>
  <sheetViews>
    <sheetView zoomScalePageLayoutView="0" workbookViewId="0" topLeftCell="AB1">
      <selection activeCell="AI13" sqref="AI13"/>
    </sheetView>
  </sheetViews>
  <sheetFormatPr defaultColWidth="9.00390625" defaultRowHeight="12.75"/>
  <cols>
    <col min="1" max="1" width="4.625" style="2" bestFit="1" customWidth="1"/>
    <col min="2" max="2" width="25.875" style="8" bestFit="1" customWidth="1"/>
    <col min="3" max="6" width="6.25390625" style="8" customWidth="1"/>
    <col min="7" max="7" width="16.75390625" style="8" bestFit="1" customWidth="1"/>
    <col min="8" max="8" width="9.25390625" style="8" customWidth="1"/>
    <col min="9" max="9" width="12.125" style="9" customWidth="1"/>
    <col min="11" max="11" width="4.625" style="2" bestFit="1" customWidth="1"/>
    <col min="12" max="12" width="25.875" style="8" bestFit="1" customWidth="1"/>
    <col min="13" max="16" width="6.25390625" style="8" customWidth="1"/>
    <col min="17" max="17" width="16.75390625" style="8" bestFit="1" customWidth="1"/>
    <col min="18" max="18" width="9.25390625" style="8" customWidth="1"/>
    <col min="19" max="20" width="12.125" style="9" customWidth="1"/>
    <col min="22" max="22" width="4.625" style="2" bestFit="1" customWidth="1"/>
    <col min="23" max="23" width="25.875" style="8" bestFit="1" customWidth="1"/>
    <col min="24" max="27" width="6.25390625" style="8" customWidth="1"/>
    <col min="28" max="28" width="16.75390625" style="8" bestFit="1" customWidth="1"/>
    <col min="29" max="29" width="9.25390625" style="8" customWidth="1"/>
    <col min="30" max="31" width="12.125" style="9" customWidth="1"/>
    <col min="34" max="34" width="11.25390625" style="0" bestFit="1" customWidth="1"/>
    <col min="38" max="38" width="14.375" style="0" bestFit="1" customWidth="1"/>
    <col min="40" max="40" width="9.00390625" style="0" bestFit="1" customWidth="1"/>
  </cols>
  <sheetData>
    <row r="2" spans="1:40" ht="15.75">
      <c r="A2" s="73" t="s">
        <v>32</v>
      </c>
      <c r="B2" s="74"/>
      <c r="C2" s="74"/>
      <c r="D2" s="74"/>
      <c r="E2" s="74"/>
      <c r="F2" s="74"/>
      <c r="G2" s="75"/>
      <c r="H2" s="14"/>
      <c r="I2" s="14"/>
      <c r="K2" s="73" t="s">
        <v>32</v>
      </c>
      <c r="L2" s="74"/>
      <c r="M2" s="74"/>
      <c r="N2" s="74"/>
      <c r="O2" s="74"/>
      <c r="P2" s="74"/>
      <c r="Q2" s="75"/>
      <c r="R2" s="14"/>
      <c r="S2" s="14"/>
      <c r="T2" s="14"/>
      <c r="V2" s="73" t="s">
        <v>32</v>
      </c>
      <c r="W2" s="74"/>
      <c r="X2" s="74"/>
      <c r="Y2" s="74"/>
      <c r="Z2" s="74"/>
      <c r="AA2" s="74"/>
      <c r="AB2" s="75"/>
      <c r="AC2" s="14"/>
      <c r="AD2" s="14"/>
      <c r="AE2" s="14"/>
      <c r="AG2" s="2"/>
      <c r="AH2" s="8"/>
      <c r="AI2" s="8"/>
      <c r="AJ2" s="8"/>
      <c r="AK2" s="8"/>
      <c r="AL2" s="8"/>
      <c r="AM2" s="8"/>
      <c r="AN2" s="9"/>
    </row>
    <row r="3" spans="1:40" ht="15" customHeight="1">
      <c r="A3" s="76" t="s">
        <v>0</v>
      </c>
      <c r="B3" s="78" t="s">
        <v>1</v>
      </c>
      <c r="C3" s="80" t="s">
        <v>2</v>
      </c>
      <c r="D3" s="80"/>
      <c r="E3" s="80"/>
      <c r="F3" s="17"/>
      <c r="G3" s="81" t="s">
        <v>27</v>
      </c>
      <c r="H3" s="69" t="s">
        <v>3</v>
      </c>
      <c r="I3" s="71" t="s">
        <v>4</v>
      </c>
      <c r="K3" s="76" t="s">
        <v>0</v>
      </c>
      <c r="L3" s="78" t="s">
        <v>1</v>
      </c>
      <c r="M3" s="80" t="s">
        <v>2</v>
      </c>
      <c r="N3" s="80"/>
      <c r="O3" s="80"/>
      <c r="P3" s="17"/>
      <c r="Q3" s="81" t="s">
        <v>27</v>
      </c>
      <c r="R3" s="69" t="s">
        <v>3</v>
      </c>
      <c r="S3" s="71" t="s">
        <v>4</v>
      </c>
      <c r="T3" s="71" t="s">
        <v>4</v>
      </c>
      <c r="V3" s="76" t="s">
        <v>0</v>
      </c>
      <c r="W3" s="78" t="s">
        <v>1</v>
      </c>
      <c r="X3" s="80" t="s">
        <v>2</v>
      </c>
      <c r="Y3" s="80"/>
      <c r="Z3" s="80"/>
      <c r="AA3" s="17"/>
      <c r="AB3" s="81" t="s">
        <v>27</v>
      </c>
      <c r="AC3" s="69" t="s">
        <v>3</v>
      </c>
      <c r="AD3" s="71" t="s">
        <v>4</v>
      </c>
      <c r="AE3" s="71" t="s">
        <v>4</v>
      </c>
      <c r="AG3" s="73" t="s">
        <v>37</v>
      </c>
      <c r="AH3" s="74"/>
      <c r="AI3" s="74"/>
      <c r="AJ3" s="74"/>
      <c r="AK3" s="74"/>
      <c r="AL3" s="75"/>
      <c r="AM3" s="14"/>
      <c r="AN3" s="14"/>
    </row>
    <row r="4" spans="1:40" ht="15.75">
      <c r="A4" s="77"/>
      <c r="B4" s="79"/>
      <c r="C4" s="15">
        <v>1</v>
      </c>
      <c r="D4" s="15">
        <v>2</v>
      </c>
      <c r="E4" s="15">
        <v>3</v>
      </c>
      <c r="F4" s="15" t="s">
        <v>26</v>
      </c>
      <c r="G4" s="98"/>
      <c r="H4" s="70"/>
      <c r="I4" s="72"/>
      <c r="K4" s="77"/>
      <c r="L4" s="79"/>
      <c r="M4" s="15">
        <v>1</v>
      </c>
      <c r="N4" s="15">
        <v>2</v>
      </c>
      <c r="O4" s="15">
        <v>3</v>
      </c>
      <c r="P4" s="15" t="s">
        <v>26</v>
      </c>
      <c r="Q4" s="98"/>
      <c r="R4" s="70"/>
      <c r="S4" s="72"/>
      <c r="T4" s="72"/>
      <c r="V4" s="77"/>
      <c r="W4" s="79"/>
      <c r="X4" s="15">
        <v>1</v>
      </c>
      <c r="Y4" s="15">
        <v>2</v>
      </c>
      <c r="Z4" s="15">
        <v>3</v>
      </c>
      <c r="AA4" s="15" t="s">
        <v>26</v>
      </c>
      <c r="AB4" s="98"/>
      <c r="AC4" s="70"/>
      <c r="AD4" s="72"/>
      <c r="AE4" s="72"/>
      <c r="AG4" s="76" t="s">
        <v>0</v>
      </c>
      <c r="AH4" s="78" t="s">
        <v>1</v>
      </c>
      <c r="AI4" s="80" t="s">
        <v>2</v>
      </c>
      <c r="AJ4" s="80"/>
      <c r="AK4" s="17"/>
      <c r="AL4" s="81" t="s">
        <v>27</v>
      </c>
      <c r="AM4" s="69" t="s">
        <v>3</v>
      </c>
      <c r="AN4" s="71" t="s">
        <v>4</v>
      </c>
    </row>
    <row r="5" spans="1:40" ht="15.75">
      <c r="A5" s="13">
        <v>1</v>
      </c>
      <c r="B5" s="61" t="s">
        <v>25</v>
      </c>
      <c r="C5" s="3">
        <v>247</v>
      </c>
      <c r="D5" s="3">
        <v>245</v>
      </c>
      <c r="E5" s="3">
        <v>214</v>
      </c>
      <c r="F5" s="3"/>
      <c r="G5" s="3">
        <f>SUM(C5:E5)</f>
        <v>706</v>
      </c>
      <c r="H5" s="59">
        <f>G5+F5*3</f>
        <v>706</v>
      </c>
      <c r="I5" s="12">
        <f>G5/3</f>
        <v>235.33333333333334</v>
      </c>
      <c r="K5" s="13">
        <v>1</v>
      </c>
      <c r="L5" s="61" t="s">
        <v>25</v>
      </c>
      <c r="M5" s="3">
        <v>216</v>
      </c>
      <c r="N5" s="3">
        <v>212</v>
      </c>
      <c r="O5" s="3">
        <v>259</v>
      </c>
      <c r="P5" s="3"/>
      <c r="Q5" s="3">
        <f>SUM(M5:O5)</f>
        <v>687</v>
      </c>
      <c r="R5" s="59">
        <f>Q5+P5*3</f>
        <v>687</v>
      </c>
      <c r="S5" s="12">
        <f>Q5/3</f>
        <v>229</v>
      </c>
      <c r="T5" s="12">
        <f>R5/COUNT(M5:O5)</f>
        <v>229</v>
      </c>
      <c r="V5" s="13">
        <v>1</v>
      </c>
      <c r="W5" s="61" t="s">
        <v>25</v>
      </c>
      <c r="X5" s="3">
        <v>235</v>
      </c>
      <c r="Y5" s="3">
        <v>254</v>
      </c>
      <c r="Z5" s="3">
        <v>183</v>
      </c>
      <c r="AA5" s="3"/>
      <c r="AB5" s="3">
        <f>SUM(X5:Z5)</f>
        <v>672</v>
      </c>
      <c r="AC5" s="59">
        <f>AB5+AA5*3</f>
        <v>672</v>
      </c>
      <c r="AD5" s="12">
        <f>AB5/3</f>
        <v>224</v>
      </c>
      <c r="AE5" s="12">
        <f>AC5/COUNT(X5:Z5)</f>
        <v>224</v>
      </c>
      <c r="AG5" s="77"/>
      <c r="AH5" s="79"/>
      <c r="AI5" s="15">
        <v>1</v>
      </c>
      <c r="AJ5" s="15">
        <v>2</v>
      </c>
      <c r="AK5" s="15" t="s">
        <v>26</v>
      </c>
      <c r="AL5" s="98"/>
      <c r="AM5" s="70"/>
      <c r="AN5" s="72"/>
    </row>
    <row r="6" spans="1:40" ht="15.75">
      <c r="A6" s="13">
        <v>8</v>
      </c>
      <c r="B6" s="61" t="s">
        <v>20</v>
      </c>
      <c r="C6" s="3">
        <v>215</v>
      </c>
      <c r="D6" s="3">
        <v>178</v>
      </c>
      <c r="E6" s="3">
        <v>216</v>
      </c>
      <c r="F6" s="3">
        <v>1</v>
      </c>
      <c r="G6" s="3">
        <f>SUM(C6:E6)</f>
        <v>609</v>
      </c>
      <c r="H6" s="59">
        <f>G6+F6*3</f>
        <v>612</v>
      </c>
      <c r="I6" s="12">
        <f>G6/3</f>
        <v>203</v>
      </c>
      <c r="K6" s="64">
        <v>2</v>
      </c>
      <c r="L6" s="65" t="s">
        <v>20</v>
      </c>
      <c r="M6" s="66">
        <v>157</v>
      </c>
      <c r="N6" s="66">
        <v>192</v>
      </c>
      <c r="O6" s="66">
        <v>179</v>
      </c>
      <c r="P6" s="66">
        <v>1</v>
      </c>
      <c r="Q6" s="66">
        <f>SUM(M6:P6)</f>
        <v>529</v>
      </c>
      <c r="R6" s="67">
        <f>Q6+P6*3</f>
        <v>532</v>
      </c>
      <c r="S6" s="68">
        <f>Q6/3</f>
        <v>176.33333333333334</v>
      </c>
      <c r="T6" s="68">
        <f>R6/COUNT(M6:O6)</f>
        <v>177.33333333333334</v>
      </c>
      <c r="V6" s="64">
        <v>2</v>
      </c>
      <c r="W6" s="65" t="s">
        <v>21</v>
      </c>
      <c r="X6" s="66">
        <v>199</v>
      </c>
      <c r="Y6" s="66">
        <v>192</v>
      </c>
      <c r="Z6" s="66">
        <v>194</v>
      </c>
      <c r="AA6" s="66"/>
      <c r="AB6" s="66">
        <f>SUM(X6:Z6)</f>
        <v>585</v>
      </c>
      <c r="AC6" s="67">
        <f>AB6+AA6*3</f>
        <v>585</v>
      </c>
      <c r="AD6" s="68">
        <f>AB6/3</f>
        <v>195</v>
      </c>
      <c r="AE6" s="68">
        <f>AC6/COUNT(X6:Z6)</f>
        <v>195</v>
      </c>
      <c r="AG6" s="13" t="s">
        <v>41</v>
      </c>
      <c r="AH6" s="61" t="s">
        <v>25</v>
      </c>
      <c r="AI6" s="3">
        <v>205</v>
      </c>
      <c r="AJ6" s="3">
        <v>214</v>
      </c>
      <c r="AK6" s="3"/>
      <c r="AL6" s="3">
        <f>SUM(AI6:AJ6)</f>
        <v>419</v>
      </c>
      <c r="AM6" s="59">
        <f>AL6+AK6*2</f>
        <v>419</v>
      </c>
      <c r="AN6" s="12">
        <f>AL6/COUNT(AI6:AJ6)</f>
        <v>209.5</v>
      </c>
    </row>
    <row r="7" spans="1:40" ht="15.75">
      <c r="A7" s="13">
        <v>9</v>
      </c>
      <c r="B7" s="61" t="s">
        <v>21</v>
      </c>
      <c r="C7" s="3">
        <v>189</v>
      </c>
      <c r="D7" s="3">
        <v>171</v>
      </c>
      <c r="E7" s="3">
        <v>258</v>
      </c>
      <c r="F7" s="3"/>
      <c r="G7" s="3">
        <f>SUM(C7:E7)</f>
        <v>618</v>
      </c>
      <c r="H7" s="59">
        <f>G7+F7*3</f>
        <v>618</v>
      </c>
      <c r="I7" s="12">
        <f>G7/3</f>
        <v>206</v>
      </c>
      <c r="K7" s="13">
        <v>3</v>
      </c>
      <c r="L7" s="61" t="s">
        <v>21</v>
      </c>
      <c r="M7" s="3">
        <v>201</v>
      </c>
      <c r="N7" s="3">
        <v>210</v>
      </c>
      <c r="O7" s="3">
        <v>179</v>
      </c>
      <c r="P7" s="3"/>
      <c r="Q7" s="3">
        <f>SUM(M7:O7)</f>
        <v>590</v>
      </c>
      <c r="R7" s="59">
        <f>Q7+P7*3</f>
        <v>590</v>
      </c>
      <c r="S7" s="12">
        <f>Q7/3</f>
        <v>196.66666666666666</v>
      </c>
      <c r="T7" s="12">
        <f>R7/COUNT(M7:O7)</f>
        <v>196.66666666666666</v>
      </c>
      <c r="V7" s="5"/>
      <c r="W7" s="4"/>
      <c r="X7" s="6"/>
      <c r="Y7" s="6"/>
      <c r="Z7" s="6"/>
      <c r="AA7" s="6"/>
      <c r="AB7" s="6"/>
      <c r="AC7" s="58"/>
      <c r="AD7" s="7"/>
      <c r="AE7" s="7"/>
      <c r="AG7" s="13" t="s">
        <v>42</v>
      </c>
      <c r="AH7" s="61" t="s">
        <v>23</v>
      </c>
      <c r="AI7" s="3">
        <v>220</v>
      </c>
      <c r="AJ7" s="3">
        <v>169</v>
      </c>
      <c r="AK7" s="3"/>
      <c r="AL7" s="3">
        <f>SUM(AI7:AJ7)</f>
        <v>389</v>
      </c>
      <c r="AM7" s="59">
        <f>AL7+AK7*2</f>
        <v>389</v>
      </c>
      <c r="AN7" s="12">
        <f>AL7/COUNT(AI7:AJ7)</f>
        <v>194.5</v>
      </c>
    </row>
    <row r="8" spans="1:40" ht="15.75">
      <c r="A8" s="64">
        <v>16</v>
      </c>
      <c r="B8" s="65" t="s">
        <v>40</v>
      </c>
      <c r="C8" s="66">
        <v>137</v>
      </c>
      <c r="D8" s="66">
        <v>150</v>
      </c>
      <c r="E8" s="66">
        <v>212</v>
      </c>
      <c r="F8" s="66"/>
      <c r="G8" s="66">
        <f>SUM(C8:E8)</f>
        <v>499</v>
      </c>
      <c r="H8" s="67">
        <f>G8+F8*3</f>
        <v>499</v>
      </c>
      <c r="I8" s="68">
        <f>G8/3</f>
        <v>166.33333333333334</v>
      </c>
      <c r="K8" s="5"/>
      <c r="L8" s="57"/>
      <c r="M8" s="6"/>
      <c r="N8" s="6"/>
      <c r="O8" s="6"/>
      <c r="P8" s="6"/>
      <c r="Q8" s="6"/>
      <c r="R8" s="58"/>
      <c r="S8" s="7"/>
      <c r="T8" s="7"/>
      <c r="V8" s="5"/>
      <c r="W8" s="57"/>
      <c r="X8" s="6"/>
      <c r="Y8" s="6"/>
      <c r="Z8" s="6"/>
      <c r="AA8" s="6"/>
      <c r="AB8" s="6"/>
      <c r="AC8" s="58"/>
      <c r="AD8" s="7"/>
      <c r="AE8" s="7"/>
      <c r="AG8" s="13" t="s">
        <v>43</v>
      </c>
      <c r="AH8" s="61" t="s">
        <v>19</v>
      </c>
      <c r="AI8" s="3">
        <v>156</v>
      </c>
      <c r="AJ8" s="3">
        <v>193</v>
      </c>
      <c r="AK8" s="3"/>
      <c r="AL8" s="3">
        <f>SUM(AI8:AJ8)</f>
        <v>349</v>
      </c>
      <c r="AM8" s="59">
        <f>AL8+AK8*2</f>
        <v>349</v>
      </c>
      <c r="AN8" s="12">
        <f>AL8/COUNT(AI8:AJ8)</f>
        <v>174.5</v>
      </c>
    </row>
    <row r="9" spans="1:40" s="58" customFormat="1" ht="15.75">
      <c r="A9" s="5"/>
      <c r="B9" s="57"/>
      <c r="C9" s="6"/>
      <c r="D9" s="6"/>
      <c r="E9" s="6"/>
      <c r="F9" s="6"/>
      <c r="G9" s="6"/>
      <c r="H9" s="56"/>
      <c r="I9" s="7"/>
      <c r="K9" s="5"/>
      <c r="L9" s="57"/>
      <c r="M9" s="6"/>
      <c r="N9" s="6"/>
      <c r="O9" s="6"/>
      <c r="P9" s="6"/>
      <c r="Q9" s="6"/>
      <c r="R9" s="56"/>
      <c r="S9" s="7"/>
      <c r="T9" s="7"/>
      <c r="V9" s="5"/>
      <c r="W9" s="57"/>
      <c r="X9" s="6"/>
      <c r="Y9" s="6"/>
      <c r="Z9" s="6"/>
      <c r="AA9" s="6"/>
      <c r="AB9" s="6"/>
      <c r="AC9" s="56"/>
      <c r="AD9" s="7"/>
      <c r="AE9" s="7"/>
      <c r="AG9" s="13" t="s">
        <v>35</v>
      </c>
      <c r="AH9" s="61" t="s">
        <v>30</v>
      </c>
      <c r="AI9" s="3">
        <v>199</v>
      </c>
      <c r="AJ9" s="3">
        <v>216</v>
      </c>
      <c r="AK9" s="3"/>
      <c r="AL9" s="3">
        <f>SUM(AI9:AK9)</f>
        <v>415</v>
      </c>
      <c r="AM9" s="59">
        <f>AL9+AK9*2</f>
        <v>415</v>
      </c>
      <c r="AN9" s="12">
        <f>AL9/COUNT(AI9:AJ9)</f>
        <v>207.5</v>
      </c>
    </row>
    <row r="10" spans="1:31" ht="15.75">
      <c r="A10" s="73" t="s">
        <v>33</v>
      </c>
      <c r="B10" s="74"/>
      <c r="C10" s="74"/>
      <c r="D10" s="74"/>
      <c r="E10" s="74"/>
      <c r="F10" s="74"/>
      <c r="G10" s="75"/>
      <c r="H10" s="14"/>
      <c r="I10" s="14"/>
      <c r="K10" s="73" t="s">
        <v>33</v>
      </c>
      <c r="L10" s="74"/>
      <c r="M10" s="74"/>
      <c r="N10" s="74"/>
      <c r="O10" s="74"/>
      <c r="P10" s="74"/>
      <c r="Q10" s="75"/>
      <c r="R10" s="14"/>
      <c r="S10" s="14"/>
      <c r="T10" s="14"/>
      <c r="V10" s="73" t="s">
        <v>44</v>
      </c>
      <c r="W10" s="74"/>
      <c r="X10" s="74"/>
      <c r="Y10" s="74"/>
      <c r="Z10" s="74"/>
      <c r="AA10" s="74"/>
      <c r="AB10" s="75"/>
      <c r="AC10" s="14"/>
      <c r="AD10" s="14"/>
      <c r="AE10" s="14"/>
    </row>
    <row r="11" spans="1:31" ht="15" customHeight="1">
      <c r="A11" s="76" t="s">
        <v>0</v>
      </c>
      <c r="B11" s="78" t="s">
        <v>1</v>
      </c>
      <c r="C11" s="80" t="s">
        <v>2</v>
      </c>
      <c r="D11" s="80"/>
      <c r="E11" s="80"/>
      <c r="F11" s="17"/>
      <c r="G11" s="99" t="s">
        <v>27</v>
      </c>
      <c r="H11" s="69" t="s">
        <v>3</v>
      </c>
      <c r="I11" s="71" t="s">
        <v>4</v>
      </c>
      <c r="K11" s="76" t="s">
        <v>0</v>
      </c>
      <c r="L11" s="78" t="s">
        <v>1</v>
      </c>
      <c r="M11" s="80" t="s">
        <v>2</v>
      </c>
      <c r="N11" s="80"/>
      <c r="O11" s="80"/>
      <c r="P11" s="17"/>
      <c r="Q11" s="99" t="s">
        <v>27</v>
      </c>
      <c r="R11" s="69" t="s">
        <v>3</v>
      </c>
      <c r="S11" s="71" t="s">
        <v>4</v>
      </c>
      <c r="T11" s="71" t="s">
        <v>4</v>
      </c>
      <c r="V11" s="76" t="s">
        <v>0</v>
      </c>
      <c r="W11" s="78" t="s">
        <v>1</v>
      </c>
      <c r="X11" s="80" t="s">
        <v>2</v>
      </c>
      <c r="Y11" s="80"/>
      <c r="Z11" s="80"/>
      <c r="AA11" s="17"/>
      <c r="AB11" s="99" t="s">
        <v>27</v>
      </c>
      <c r="AC11" s="69" t="s">
        <v>3</v>
      </c>
      <c r="AD11" s="71" t="s">
        <v>4</v>
      </c>
      <c r="AE11" s="71" t="s">
        <v>4</v>
      </c>
    </row>
    <row r="12" spans="1:31" ht="15.75">
      <c r="A12" s="77"/>
      <c r="B12" s="79"/>
      <c r="C12" s="15">
        <v>1</v>
      </c>
      <c r="D12" s="15">
        <v>2</v>
      </c>
      <c r="E12" s="15">
        <v>3</v>
      </c>
      <c r="F12" s="15" t="s">
        <v>26</v>
      </c>
      <c r="G12" s="100"/>
      <c r="H12" s="70"/>
      <c r="I12" s="72"/>
      <c r="K12" s="77"/>
      <c r="L12" s="79"/>
      <c r="M12" s="15">
        <v>1</v>
      </c>
      <c r="N12" s="15">
        <v>2</v>
      </c>
      <c r="O12" s="15">
        <v>3</v>
      </c>
      <c r="P12" s="15" t="s">
        <v>26</v>
      </c>
      <c r="Q12" s="100"/>
      <c r="R12" s="70"/>
      <c r="S12" s="72"/>
      <c r="T12" s="72"/>
      <c r="V12" s="77"/>
      <c r="W12" s="79"/>
      <c r="X12" s="15">
        <v>1</v>
      </c>
      <c r="Y12" s="15">
        <v>2</v>
      </c>
      <c r="Z12" s="15">
        <v>3</v>
      </c>
      <c r="AA12" s="15" t="s">
        <v>26</v>
      </c>
      <c r="AB12" s="100"/>
      <c r="AC12" s="70"/>
      <c r="AD12" s="72"/>
      <c r="AE12" s="72"/>
    </row>
    <row r="13" spans="1:31" ht="15.75">
      <c r="A13" s="13">
        <v>2</v>
      </c>
      <c r="B13" s="61" t="s">
        <v>23</v>
      </c>
      <c r="C13" s="3">
        <v>206</v>
      </c>
      <c r="D13" s="3">
        <v>223</v>
      </c>
      <c r="E13" s="3">
        <v>182</v>
      </c>
      <c r="F13" s="3"/>
      <c r="G13" s="3">
        <f>SUM(C13:E13)</f>
        <v>611</v>
      </c>
      <c r="H13" s="59">
        <f>G13+F13*3</f>
        <v>611</v>
      </c>
      <c r="I13" s="12">
        <f>G13/3</f>
        <v>203.66666666666666</v>
      </c>
      <c r="K13" s="13">
        <v>1</v>
      </c>
      <c r="L13" s="61" t="s">
        <v>23</v>
      </c>
      <c r="M13" s="3">
        <v>198</v>
      </c>
      <c r="N13" s="3">
        <v>180</v>
      </c>
      <c r="O13" s="3">
        <v>236</v>
      </c>
      <c r="P13" s="3"/>
      <c r="Q13" s="3">
        <f>SUM(M13:O13)</f>
        <v>614</v>
      </c>
      <c r="R13" s="59">
        <f>Q13+P13*3</f>
        <v>614</v>
      </c>
      <c r="S13" s="12">
        <f>Q13/3</f>
        <v>204.66666666666666</v>
      </c>
      <c r="T13" s="12">
        <f>R13/COUNT(M13:O13)</f>
        <v>204.66666666666666</v>
      </c>
      <c r="V13" s="13">
        <v>1</v>
      </c>
      <c r="W13" s="61" t="s">
        <v>23</v>
      </c>
      <c r="X13" s="3">
        <v>201</v>
      </c>
      <c r="Y13" s="3">
        <v>224</v>
      </c>
      <c r="Z13" s="3">
        <v>256</v>
      </c>
      <c r="AA13" s="3"/>
      <c r="AB13" s="3">
        <f>SUM(X13:Z13)</f>
        <v>681</v>
      </c>
      <c r="AC13" s="59">
        <f>AB13+AA13*3</f>
        <v>681</v>
      </c>
      <c r="AD13" s="12">
        <f>AB13/3</f>
        <v>227</v>
      </c>
      <c r="AE13" s="12">
        <f>AC13/COUNT(X13:Z13)</f>
        <v>227</v>
      </c>
    </row>
    <row r="14" spans="1:31" ht="15.75">
      <c r="A14" s="13">
        <v>7</v>
      </c>
      <c r="B14" s="61" t="s">
        <v>24</v>
      </c>
      <c r="C14" s="3">
        <v>194</v>
      </c>
      <c r="D14" s="3">
        <v>168</v>
      </c>
      <c r="E14" s="3">
        <v>148</v>
      </c>
      <c r="F14" s="3"/>
      <c r="G14" s="3">
        <f>SUM(C14:E14)</f>
        <v>510</v>
      </c>
      <c r="H14" s="59">
        <f>G14+F14*3</f>
        <v>510</v>
      </c>
      <c r="I14" s="12">
        <f>G14/3</f>
        <v>170</v>
      </c>
      <c r="K14" s="64">
        <v>2</v>
      </c>
      <c r="L14" s="65" t="s">
        <v>24</v>
      </c>
      <c r="M14" s="66">
        <v>190</v>
      </c>
      <c r="N14" s="66">
        <v>191</v>
      </c>
      <c r="O14" s="66">
        <v>126</v>
      </c>
      <c r="P14" s="66"/>
      <c r="Q14" s="66">
        <f>SUM(M14:O14)</f>
        <v>507</v>
      </c>
      <c r="R14" s="67">
        <f>Q14+P14*3</f>
        <v>507</v>
      </c>
      <c r="S14" s="68">
        <f>Q14/3</f>
        <v>169</v>
      </c>
      <c r="T14" s="68">
        <f>R14/COUNT(M14:O14)</f>
        <v>169</v>
      </c>
      <c r="V14" s="64">
        <v>2</v>
      </c>
      <c r="W14" s="65" t="s">
        <v>10</v>
      </c>
      <c r="X14" s="66">
        <v>139</v>
      </c>
      <c r="Y14" s="66">
        <v>156</v>
      </c>
      <c r="Z14" s="66">
        <v>169</v>
      </c>
      <c r="AA14" s="66"/>
      <c r="AB14" s="66">
        <f>SUM(X14:Z14)</f>
        <v>464</v>
      </c>
      <c r="AC14" s="67">
        <f>AB14+AA14*3</f>
        <v>464</v>
      </c>
      <c r="AD14" s="68">
        <f>AB14/3</f>
        <v>154.66666666666666</v>
      </c>
      <c r="AE14" s="68">
        <f>AC14/COUNT(X14:Z14)</f>
        <v>154.66666666666666</v>
      </c>
    </row>
    <row r="15" spans="1:31" ht="15.75">
      <c r="A15" s="64">
        <v>10</v>
      </c>
      <c r="B15" s="65" t="s">
        <v>17</v>
      </c>
      <c r="C15" s="66">
        <v>145</v>
      </c>
      <c r="D15" s="66">
        <v>168</v>
      </c>
      <c r="E15" s="66">
        <v>172</v>
      </c>
      <c r="F15" s="66"/>
      <c r="G15" s="66">
        <f>SUM(C15:E15)</f>
        <v>485</v>
      </c>
      <c r="H15" s="67">
        <f>G15+F15*3</f>
        <v>485</v>
      </c>
      <c r="I15" s="68">
        <f>G15/3</f>
        <v>161.66666666666666</v>
      </c>
      <c r="K15" s="13">
        <v>3</v>
      </c>
      <c r="L15" s="61" t="s">
        <v>10</v>
      </c>
      <c r="M15" s="3">
        <v>176</v>
      </c>
      <c r="N15" s="3">
        <v>203</v>
      </c>
      <c r="O15" s="3">
        <v>145</v>
      </c>
      <c r="P15" s="3"/>
      <c r="Q15" s="3">
        <f>SUM(M15:O15)</f>
        <v>524</v>
      </c>
      <c r="R15" s="59">
        <f>Q15+P15*3</f>
        <v>524</v>
      </c>
      <c r="S15" s="12">
        <f>Q15/3</f>
        <v>174.66666666666666</v>
      </c>
      <c r="T15" s="12">
        <f>R15/COUNT(M15:O15)</f>
        <v>174.66666666666666</v>
      </c>
      <c r="V15" s="5"/>
      <c r="W15" s="4"/>
      <c r="X15" s="6"/>
      <c r="Y15" s="6"/>
      <c r="Z15" s="6"/>
      <c r="AA15" s="6"/>
      <c r="AB15" s="6"/>
      <c r="AC15" s="58"/>
      <c r="AD15" s="7"/>
      <c r="AE15" s="7"/>
    </row>
    <row r="16" spans="1:36" ht="15.75">
      <c r="A16" s="13">
        <v>15</v>
      </c>
      <c r="B16" s="61" t="s">
        <v>10</v>
      </c>
      <c r="C16" s="3">
        <v>180</v>
      </c>
      <c r="D16" s="3">
        <v>181</v>
      </c>
      <c r="E16" s="3">
        <v>203</v>
      </c>
      <c r="F16" s="3"/>
      <c r="G16" s="3">
        <f>SUM(C16:E16)</f>
        <v>564</v>
      </c>
      <c r="H16" s="59">
        <f>G16+F16*3</f>
        <v>564</v>
      </c>
      <c r="I16" s="12">
        <f>G16/3</f>
        <v>188</v>
      </c>
      <c r="K16" s="5"/>
      <c r="L16" s="57"/>
      <c r="M16" s="6"/>
      <c r="N16" s="6"/>
      <c r="O16" s="6"/>
      <c r="P16" s="6"/>
      <c r="Q16" s="6"/>
      <c r="R16" s="58"/>
      <c r="S16" s="7"/>
      <c r="T16" s="7"/>
      <c r="V16" s="5"/>
      <c r="W16" s="57"/>
      <c r="X16" s="6"/>
      <c r="Y16" s="6"/>
      <c r="Z16" s="6"/>
      <c r="AA16" s="6"/>
      <c r="AB16" s="6"/>
      <c r="AC16" s="58"/>
      <c r="AD16" s="7"/>
      <c r="AE16" s="7"/>
      <c r="AJ16" t="s">
        <v>44</v>
      </c>
    </row>
    <row r="18" spans="1:31" ht="15.75">
      <c r="A18" s="73" t="s">
        <v>34</v>
      </c>
      <c r="B18" s="74"/>
      <c r="C18" s="74"/>
      <c r="D18" s="74"/>
      <c r="E18" s="74"/>
      <c r="F18" s="74"/>
      <c r="G18" s="75"/>
      <c r="H18" s="14"/>
      <c r="I18" s="14"/>
      <c r="K18" s="73" t="s">
        <v>34</v>
      </c>
      <c r="L18" s="74"/>
      <c r="M18" s="74"/>
      <c r="N18" s="74"/>
      <c r="O18" s="74"/>
      <c r="P18" s="74"/>
      <c r="Q18" s="75"/>
      <c r="R18" s="14"/>
      <c r="S18" s="14"/>
      <c r="T18" s="14"/>
      <c r="V18" s="73" t="s">
        <v>34</v>
      </c>
      <c r="W18" s="74"/>
      <c r="X18" s="74"/>
      <c r="Y18" s="74"/>
      <c r="Z18" s="74"/>
      <c r="AA18" s="74"/>
      <c r="AB18" s="75"/>
      <c r="AC18" s="14"/>
      <c r="AD18" s="14"/>
      <c r="AE18" s="14"/>
    </row>
    <row r="19" spans="1:31" ht="15" customHeight="1">
      <c r="A19" s="76" t="s">
        <v>0</v>
      </c>
      <c r="B19" s="78" t="s">
        <v>1</v>
      </c>
      <c r="C19" s="80" t="s">
        <v>2</v>
      </c>
      <c r="D19" s="80"/>
      <c r="E19" s="80"/>
      <c r="F19" s="17"/>
      <c r="G19" s="99" t="s">
        <v>27</v>
      </c>
      <c r="H19" s="69" t="s">
        <v>3</v>
      </c>
      <c r="I19" s="71" t="s">
        <v>4</v>
      </c>
      <c r="K19" s="76" t="s">
        <v>0</v>
      </c>
      <c r="L19" s="78" t="s">
        <v>1</v>
      </c>
      <c r="M19" s="80" t="s">
        <v>2</v>
      </c>
      <c r="N19" s="80"/>
      <c r="O19" s="80"/>
      <c r="P19" s="17"/>
      <c r="Q19" s="99" t="s">
        <v>27</v>
      </c>
      <c r="R19" s="69" t="s">
        <v>3</v>
      </c>
      <c r="S19" s="71" t="s">
        <v>4</v>
      </c>
      <c r="T19" s="71" t="s">
        <v>4</v>
      </c>
      <c r="V19" s="76" t="s">
        <v>0</v>
      </c>
      <c r="W19" s="78" t="s">
        <v>1</v>
      </c>
      <c r="X19" s="80" t="s">
        <v>2</v>
      </c>
      <c r="Y19" s="80"/>
      <c r="Z19" s="80"/>
      <c r="AA19" s="17"/>
      <c r="AB19" s="99" t="s">
        <v>27</v>
      </c>
      <c r="AC19" s="69" t="s">
        <v>3</v>
      </c>
      <c r="AD19" s="71" t="s">
        <v>4</v>
      </c>
      <c r="AE19" s="71" t="s">
        <v>4</v>
      </c>
    </row>
    <row r="20" spans="1:31" ht="15.75">
      <c r="A20" s="77"/>
      <c r="B20" s="79"/>
      <c r="C20" s="15">
        <v>1</v>
      </c>
      <c r="D20" s="15">
        <v>2</v>
      </c>
      <c r="E20" s="15">
        <v>3</v>
      </c>
      <c r="F20" s="15" t="s">
        <v>26</v>
      </c>
      <c r="G20" s="100"/>
      <c r="H20" s="70"/>
      <c r="I20" s="72"/>
      <c r="K20" s="77"/>
      <c r="L20" s="79"/>
      <c r="M20" s="15">
        <v>1</v>
      </c>
      <c r="N20" s="15">
        <v>2</v>
      </c>
      <c r="O20" s="15">
        <v>3</v>
      </c>
      <c r="P20" s="15" t="s">
        <v>26</v>
      </c>
      <c r="Q20" s="100"/>
      <c r="R20" s="70"/>
      <c r="S20" s="72"/>
      <c r="T20" s="72"/>
      <c r="V20" s="77"/>
      <c r="W20" s="79"/>
      <c r="X20" s="15">
        <v>1</v>
      </c>
      <c r="Y20" s="15">
        <v>2</v>
      </c>
      <c r="Z20" s="15">
        <v>3</v>
      </c>
      <c r="AA20" s="15" t="s">
        <v>26</v>
      </c>
      <c r="AB20" s="100"/>
      <c r="AC20" s="70"/>
      <c r="AD20" s="72"/>
      <c r="AE20" s="72"/>
    </row>
    <row r="21" spans="1:31" ht="15.75">
      <c r="A21" s="13">
        <v>3</v>
      </c>
      <c r="B21" s="61" t="s">
        <v>19</v>
      </c>
      <c r="C21" s="3">
        <v>154</v>
      </c>
      <c r="D21" s="3">
        <v>170</v>
      </c>
      <c r="E21" s="3">
        <v>159</v>
      </c>
      <c r="F21" s="3"/>
      <c r="G21" s="3">
        <f>SUM(C21:E21)</f>
        <v>483</v>
      </c>
      <c r="H21" s="59">
        <f>G21+F21*3</f>
        <v>483</v>
      </c>
      <c r="I21" s="12">
        <f>G21/3</f>
        <v>161</v>
      </c>
      <c r="K21" s="13">
        <v>1</v>
      </c>
      <c r="L21" s="61" t="s">
        <v>19</v>
      </c>
      <c r="M21" s="3">
        <v>188</v>
      </c>
      <c r="N21" s="3">
        <v>197</v>
      </c>
      <c r="O21" s="3">
        <v>226</v>
      </c>
      <c r="P21" s="3"/>
      <c r="Q21" s="3">
        <f>SUM(M21:O21)</f>
        <v>611</v>
      </c>
      <c r="R21" s="59">
        <f>Q21+P21*3</f>
        <v>611</v>
      </c>
      <c r="S21" s="12">
        <f>Q21/3</f>
        <v>203.66666666666666</v>
      </c>
      <c r="T21" s="12">
        <f>R21/COUNT(M21:O21)</f>
        <v>203.66666666666666</v>
      </c>
      <c r="V21" s="13">
        <v>1</v>
      </c>
      <c r="W21" s="61" t="s">
        <v>19</v>
      </c>
      <c r="X21" s="3">
        <v>173</v>
      </c>
      <c r="Y21" s="3">
        <v>192</v>
      </c>
      <c r="Z21" s="3">
        <v>165</v>
      </c>
      <c r="AA21" s="3"/>
      <c r="AB21" s="3">
        <f>SUM(X21:Z21)</f>
        <v>530</v>
      </c>
      <c r="AC21" s="59">
        <f>AB21+AA21*3</f>
        <v>530</v>
      </c>
      <c r="AD21" s="12">
        <f>AB21/3</f>
        <v>176.66666666666666</v>
      </c>
      <c r="AE21" s="12">
        <f>AC21/COUNT(X21:Z21)</f>
        <v>176.66666666666666</v>
      </c>
    </row>
    <row r="22" spans="1:31" ht="15.75">
      <c r="A22" s="64">
        <v>6</v>
      </c>
      <c r="B22" s="65" t="s">
        <v>18</v>
      </c>
      <c r="C22" s="66">
        <v>149</v>
      </c>
      <c r="D22" s="66">
        <v>122</v>
      </c>
      <c r="E22" s="66">
        <v>200</v>
      </c>
      <c r="F22" s="66"/>
      <c r="G22" s="66">
        <f>SUM(C22:E22)</f>
        <v>471</v>
      </c>
      <c r="H22" s="67">
        <f>G22+F22*3</f>
        <v>471</v>
      </c>
      <c r="I22" s="68">
        <f>G22/3</f>
        <v>157</v>
      </c>
      <c r="K22" s="13">
        <v>2</v>
      </c>
      <c r="L22" s="61" t="s">
        <v>14</v>
      </c>
      <c r="M22" s="3">
        <v>195</v>
      </c>
      <c r="N22" s="3">
        <v>214</v>
      </c>
      <c r="O22" s="3">
        <v>174</v>
      </c>
      <c r="P22" s="3"/>
      <c r="Q22" s="3">
        <f>SUM(M22:O22)</f>
        <v>583</v>
      </c>
      <c r="R22" s="59">
        <f>Q22+P22*3</f>
        <v>583</v>
      </c>
      <c r="S22" s="12">
        <f>Q22/3</f>
        <v>194.33333333333334</v>
      </c>
      <c r="T22" s="12">
        <f>R22/COUNT(M22:O22)</f>
        <v>194.33333333333334</v>
      </c>
      <c r="V22" s="64">
        <v>2</v>
      </c>
      <c r="W22" s="65" t="s">
        <v>14</v>
      </c>
      <c r="X22" s="66">
        <v>158</v>
      </c>
      <c r="Y22" s="66">
        <v>151</v>
      </c>
      <c r="Z22" s="66">
        <v>171</v>
      </c>
      <c r="AA22" s="66"/>
      <c r="AB22" s="66">
        <f>SUM(X22:Z22)</f>
        <v>480</v>
      </c>
      <c r="AC22" s="67">
        <f>AB22+AA22*3</f>
        <v>480</v>
      </c>
      <c r="AD22" s="68">
        <f>AB22/3</f>
        <v>160</v>
      </c>
      <c r="AE22" s="68">
        <f>AC22/COUNT(X22:Z22)</f>
        <v>160</v>
      </c>
    </row>
    <row r="23" spans="1:31" ht="15.75">
      <c r="A23" s="13">
        <v>11</v>
      </c>
      <c r="B23" s="61" t="s">
        <v>14</v>
      </c>
      <c r="C23" s="3">
        <v>243</v>
      </c>
      <c r="D23" s="23">
        <v>259</v>
      </c>
      <c r="E23" s="3">
        <v>205</v>
      </c>
      <c r="F23" s="3"/>
      <c r="G23" s="3">
        <f>SUM(C23:E23)</f>
        <v>707</v>
      </c>
      <c r="H23" s="59">
        <f>G23+F23*3</f>
        <v>707</v>
      </c>
      <c r="I23" s="12">
        <f>G23/3</f>
        <v>235.66666666666666</v>
      </c>
      <c r="K23" s="64">
        <v>3</v>
      </c>
      <c r="L23" s="65" t="s">
        <v>11</v>
      </c>
      <c r="M23" s="66">
        <v>186</v>
      </c>
      <c r="N23" s="66">
        <v>179</v>
      </c>
      <c r="O23" s="66">
        <v>160</v>
      </c>
      <c r="P23" s="66">
        <v>6</v>
      </c>
      <c r="Q23" s="66">
        <f>SUM(M23:O23)</f>
        <v>525</v>
      </c>
      <c r="R23" s="67">
        <f>Q23+P23*3</f>
        <v>543</v>
      </c>
      <c r="S23" s="68">
        <f>Q23/8</f>
        <v>65.625</v>
      </c>
      <c r="T23" s="68">
        <f>R23/COUNT(M23:O23)</f>
        <v>181</v>
      </c>
      <c r="V23" s="5"/>
      <c r="W23" s="4"/>
      <c r="X23" s="6"/>
      <c r="Y23" s="6"/>
      <c r="Z23" s="6"/>
      <c r="AA23" s="6"/>
      <c r="AB23" s="6"/>
      <c r="AC23" s="58"/>
      <c r="AD23" s="7"/>
      <c r="AE23" s="7"/>
    </row>
    <row r="24" spans="1:31" ht="15.75">
      <c r="A24" s="13">
        <v>14</v>
      </c>
      <c r="B24" s="61" t="s">
        <v>11</v>
      </c>
      <c r="C24" s="3">
        <v>167</v>
      </c>
      <c r="D24" s="3">
        <v>196</v>
      </c>
      <c r="E24" s="3">
        <v>213</v>
      </c>
      <c r="F24" s="3">
        <v>6</v>
      </c>
      <c r="G24" s="3">
        <f>SUM(C24:E24)</f>
        <v>576</v>
      </c>
      <c r="H24" s="59">
        <f>G24+F24*COUNT(C24:E24)</f>
        <v>594</v>
      </c>
      <c r="I24" s="12">
        <f>G24/3</f>
        <v>192</v>
      </c>
      <c r="K24" s="5"/>
      <c r="L24" s="57"/>
      <c r="M24" s="6"/>
      <c r="N24" s="6"/>
      <c r="O24" s="6"/>
      <c r="P24" s="6"/>
      <c r="Q24" s="6"/>
      <c r="R24" s="58"/>
      <c r="S24" s="7"/>
      <c r="T24" s="7"/>
      <c r="V24" s="5"/>
      <c r="W24" s="57"/>
      <c r="X24" s="6"/>
      <c r="Y24" s="6"/>
      <c r="Z24" s="6"/>
      <c r="AA24" s="6"/>
      <c r="AB24" s="6"/>
      <c r="AC24" s="58"/>
      <c r="AD24" s="7"/>
      <c r="AE24" s="7"/>
    </row>
    <row r="26" spans="1:31" ht="15.75">
      <c r="A26" s="73" t="s">
        <v>36</v>
      </c>
      <c r="B26" s="74"/>
      <c r="C26" s="74"/>
      <c r="D26" s="74"/>
      <c r="E26" s="74"/>
      <c r="F26" s="74"/>
      <c r="G26" s="75"/>
      <c r="H26" s="14"/>
      <c r="I26" s="14"/>
      <c r="K26" s="73" t="s">
        <v>36</v>
      </c>
      <c r="L26" s="74"/>
      <c r="M26" s="74"/>
      <c r="N26" s="74"/>
      <c r="O26" s="74"/>
      <c r="P26" s="74"/>
      <c r="Q26" s="75"/>
      <c r="R26" s="14"/>
      <c r="S26" s="14"/>
      <c r="T26" s="14"/>
      <c r="V26" s="73" t="s">
        <v>36</v>
      </c>
      <c r="W26" s="74"/>
      <c r="X26" s="74"/>
      <c r="Y26" s="74"/>
      <c r="Z26" s="74"/>
      <c r="AA26" s="74"/>
      <c r="AB26" s="75"/>
      <c r="AC26" s="14"/>
      <c r="AD26" s="14"/>
      <c r="AE26" s="14"/>
    </row>
    <row r="27" spans="1:31" ht="15" customHeight="1">
      <c r="A27" s="76" t="s">
        <v>0</v>
      </c>
      <c r="B27" s="78" t="s">
        <v>1</v>
      </c>
      <c r="C27" s="80" t="s">
        <v>2</v>
      </c>
      <c r="D27" s="80"/>
      <c r="E27" s="80"/>
      <c r="F27" s="17"/>
      <c r="G27" s="99" t="s">
        <v>27</v>
      </c>
      <c r="H27" s="69" t="s">
        <v>3</v>
      </c>
      <c r="I27" s="71" t="s">
        <v>4</v>
      </c>
      <c r="K27" s="76" t="s">
        <v>0</v>
      </c>
      <c r="L27" s="78" t="s">
        <v>1</v>
      </c>
      <c r="M27" s="80" t="s">
        <v>2</v>
      </c>
      <c r="N27" s="80"/>
      <c r="O27" s="80"/>
      <c r="P27" s="17"/>
      <c r="Q27" s="99" t="s">
        <v>27</v>
      </c>
      <c r="R27" s="69" t="s">
        <v>3</v>
      </c>
      <c r="S27" s="71" t="s">
        <v>4</v>
      </c>
      <c r="T27" s="71" t="s">
        <v>4</v>
      </c>
      <c r="V27" s="76" t="s">
        <v>0</v>
      </c>
      <c r="W27" s="78" t="s">
        <v>1</v>
      </c>
      <c r="X27" s="80" t="s">
        <v>2</v>
      </c>
      <c r="Y27" s="80"/>
      <c r="Z27" s="80"/>
      <c r="AA27" s="17"/>
      <c r="AB27" s="99" t="s">
        <v>27</v>
      </c>
      <c r="AC27" s="69" t="s">
        <v>3</v>
      </c>
      <c r="AD27" s="71" t="s">
        <v>4</v>
      </c>
      <c r="AE27" s="71" t="s">
        <v>4</v>
      </c>
    </row>
    <row r="28" spans="1:31" ht="15.75">
      <c r="A28" s="77"/>
      <c r="B28" s="79"/>
      <c r="C28" s="15">
        <v>1</v>
      </c>
      <c r="D28" s="15">
        <v>2</v>
      </c>
      <c r="E28" s="15">
        <v>3</v>
      </c>
      <c r="F28" s="15" t="s">
        <v>26</v>
      </c>
      <c r="G28" s="100"/>
      <c r="H28" s="70"/>
      <c r="I28" s="72"/>
      <c r="K28" s="77"/>
      <c r="L28" s="79"/>
      <c r="M28" s="15">
        <v>1</v>
      </c>
      <c r="N28" s="15">
        <v>2</v>
      </c>
      <c r="O28" s="15">
        <v>3</v>
      </c>
      <c r="P28" s="15" t="s">
        <v>26</v>
      </c>
      <c r="Q28" s="100"/>
      <c r="R28" s="70"/>
      <c r="S28" s="72"/>
      <c r="T28" s="72"/>
      <c r="V28" s="77"/>
      <c r="W28" s="79"/>
      <c r="X28" s="15">
        <v>1</v>
      </c>
      <c r="Y28" s="15">
        <v>2</v>
      </c>
      <c r="Z28" s="15">
        <v>3</v>
      </c>
      <c r="AA28" s="15" t="s">
        <v>26</v>
      </c>
      <c r="AB28" s="100"/>
      <c r="AC28" s="70"/>
      <c r="AD28" s="72"/>
      <c r="AE28" s="72"/>
    </row>
    <row r="29" spans="1:31" ht="15.75">
      <c r="A29" s="13">
        <v>4</v>
      </c>
      <c r="B29" s="61" t="s">
        <v>30</v>
      </c>
      <c r="C29" s="3">
        <v>195</v>
      </c>
      <c r="D29" s="3">
        <v>216</v>
      </c>
      <c r="E29" s="3">
        <v>193</v>
      </c>
      <c r="F29" s="3"/>
      <c r="G29" s="3">
        <f>SUM(C29:E29)</f>
        <v>604</v>
      </c>
      <c r="H29" s="59">
        <f>G29+F29*3</f>
        <v>604</v>
      </c>
      <c r="I29" s="12">
        <f>G29/3</f>
        <v>201.33333333333334</v>
      </c>
      <c r="K29" s="13">
        <v>1</v>
      </c>
      <c r="L29" s="61" t="s">
        <v>30</v>
      </c>
      <c r="M29" s="3">
        <v>224</v>
      </c>
      <c r="N29" s="3">
        <v>204</v>
      </c>
      <c r="O29" s="3">
        <v>214</v>
      </c>
      <c r="P29" s="3"/>
      <c r="Q29" s="3">
        <f>SUM(M29:O29)</f>
        <v>642</v>
      </c>
      <c r="R29" s="59">
        <f>Q29+P29*3</f>
        <v>642</v>
      </c>
      <c r="S29" s="12">
        <f>Q29/3</f>
        <v>214</v>
      </c>
      <c r="T29" s="12">
        <f>R29/COUNT(M29:O29)</f>
        <v>214</v>
      </c>
      <c r="V29" s="13">
        <v>1</v>
      </c>
      <c r="W29" s="61" t="s">
        <v>30</v>
      </c>
      <c r="X29" s="3">
        <v>186</v>
      </c>
      <c r="Y29" s="3">
        <v>246</v>
      </c>
      <c r="Z29" s="3">
        <v>223</v>
      </c>
      <c r="AA29" s="3"/>
      <c r="AB29" s="3">
        <f>SUM(X29:Z29)</f>
        <v>655</v>
      </c>
      <c r="AC29" s="59">
        <f>AB29+AA29*3</f>
        <v>655</v>
      </c>
      <c r="AD29" s="12">
        <f>AB29/3</f>
        <v>218.33333333333334</v>
      </c>
      <c r="AE29" s="12">
        <f>AC29/COUNT(X29:Z29)</f>
        <v>218.33333333333334</v>
      </c>
    </row>
    <row r="30" spans="1:31" ht="15.75">
      <c r="A30" s="64">
        <f>A29+1</f>
        <v>5</v>
      </c>
      <c r="B30" s="65" t="s">
        <v>15</v>
      </c>
      <c r="C30" s="66">
        <v>164</v>
      </c>
      <c r="D30" s="66">
        <v>164</v>
      </c>
      <c r="E30" s="66">
        <v>156</v>
      </c>
      <c r="F30" s="66">
        <v>2</v>
      </c>
      <c r="G30" s="66">
        <f>SUM(C30:E30)</f>
        <v>484</v>
      </c>
      <c r="H30" s="67">
        <f>G30+F30*3</f>
        <v>490</v>
      </c>
      <c r="I30" s="68">
        <f>G30/3</f>
        <v>161.33333333333334</v>
      </c>
      <c r="K30" s="13">
        <v>2</v>
      </c>
      <c r="L30" s="61" t="s">
        <v>12</v>
      </c>
      <c r="M30" s="3">
        <v>198</v>
      </c>
      <c r="N30" s="3">
        <v>190</v>
      </c>
      <c r="O30" s="3">
        <v>147</v>
      </c>
      <c r="P30" s="3"/>
      <c r="Q30" s="3">
        <f>SUM(M30:O30)</f>
        <v>535</v>
      </c>
      <c r="R30" s="59">
        <f>Q30+P30*3</f>
        <v>535</v>
      </c>
      <c r="S30" s="12">
        <f>Q30/3</f>
        <v>178.33333333333334</v>
      </c>
      <c r="T30" s="12">
        <f>R30/COUNT(M30:O30)</f>
        <v>178.33333333333334</v>
      </c>
      <c r="V30" s="64">
        <v>2</v>
      </c>
      <c r="W30" s="65" t="s">
        <v>12</v>
      </c>
      <c r="X30" s="66">
        <v>173</v>
      </c>
      <c r="Y30" s="66">
        <v>201</v>
      </c>
      <c r="Z30" s="66">
        <v>157</v>
      </c>
      <c r="AA30" s="66"/>
      <c r="AB30" s="66">
        <f>SUM(X30:Z30)</f>
        <v>531</v>
      </c>
      <c r="AC30" s="67">
        <f>AB30+AA30*3</f>
        <v>531</v>
      </c>
      <c r="AD30" s="68">
        <f>AB30/3</f>
        <v>177</v>
      </c>
      <c r="AE30" s="68">
        <f>AC30/COUNT(X30:Z30)</f>
        <v>177</v>
      </c>
    </row>
    <row r="31" spans="1:31" ht="15.75">
      <c r="A31" s="13">
        <v>12</v>
      </c>
      <c r="B31" s="61" t="s">
        <v>12</v>
      </c>
      <c r="C31" s="3">
        <v>171</v>
      </c>
      <c r="D31" s="3">
        <v>162</v>
      </c>
      <c r="E31" s="3">
        <v>163</v>
      </c>
      <c r="F31" s="3"/>
      <c r="G31" s="3">
        <f>SUM(C31:E31)</f>
        <v>496</v>
      </c>
      <c r="H31" s="59">
        <f>G31+F31*3</f>
        <v>496</v>
      </c>
      <c r="I31" s="12">
        <f>G31/3</f>
        <v>165.33333333333334</v>
      </c>
      <c r="K31" s="64">
        <v>3</v>
      </c>
      <c r="L31" s="65" t="s">
        <v>28</v>
      </c>
      <c r="M31" s="66">
        <v>135</v>
      </c>
      <c r="N31" s="66">
        <v>154</v>
      </c>
      <c r="O31" s="66">
        <v>203</v>
      </c>
      <c r="P31" s="66"/>
      <c r="Q31" s="66">
        <f>SUM(M31:O31)</f>
        <v>492</v>
      </c>
      <c r="R31" s="67">
        <f>Q31+P31*3</f>
        <v>492</v>
      </c>
      <c r="S31" s="68">
        <f>Q31/3</f>
        <v>164</v>
      </c>
      <c r="T31" s="68">
        <f>R31/COUNT(M31:O31)</f>
        <v>164</v>
      </c>
      <c r="V31" s="5"/>
      <c r="W31" s="4"/>
      <c r="X31" s="6"/>
      <c r="Y31" s="6"/>
      <c r="Z31" s="6"/>
      <c r="AA31" s="6"/>
      <c r="AB31" s="6"/>
      <c r="AC31" s="58"/>
      <c r="AD31" s="7"/>
      <c r="AE31" s="7"/>
    </row>
    <row r="32" spans="1:31" ht="15.75">
      <c r="A32" s="13">
        <v>13</v>
      </c>
      <c r="B32" s="61" t="s">
        <v>28</v>
      </c>
      <c r="C32" s="3">
        <v>222</v>
      </c>
      <c r="D32" s="3">
        <v>180</v>
      </c>
      <c r="E32" s="3">
        <v>179</v>
      </c>
      <c r="F32" s="3"/>
      <c r="G32" s="3">
        <f>SUM(C32:E32)</f>
        <v>581</v>
      </c>
      <c r="H32" s="59">
        <f>G32+F32*3</f>
        <v>581</v>
      </c>
      <c r="I32" s="12">
        <f>G32/3</f>
        <v>193.66666666666666</v>
      </c>
      <c r="K32" s="5"/>
      <c r="L32" s="57"/>
      <c r="M32" s="6"/>
      <c r="N32" s="6"/>
      <c r="O32" s="6"/>
      <c r="P32" s="6"/>
      <c r="Q32" s="6"/>
      <c r="R32" s="58"/>
      <c r="S32" s="7"/>
      <c r="T32" s="7"/>
      <c r="V32" s="5"/>
      <c r="W32" s="57"/>
      <c r="X32" s="6"/>
      <c r="Y32" s="6"/>
      <c r="Z32" s="6"/>
      <c r="AA32" s="6"/>
      <c r="AB32" s="6"/>
      <c r="AC32" s="58"/>
      <c r="AD32" s="7"/>
      <c r="AE32" s="7"/>
    </row>
  </sheetData>
  <sheetProtection/>
  <mergeCells count="99">
    <mergeCell ref="AE11:AE12"/>
    <mergeCell ref="AC19:AC20"/>
    <mergeCell ref="AD19:AD20"/>
    <mergeCell ref="AE19:AE20"/>
    <mergeCell ref="AN4:AN5"/>
    <mergeCell ref="AC3:AC4"/>
    <mergeCell ref="AG3:AL3"/>
    <mergeCell ref="AG4:AG5"/>
    <mergeCell ref="AH4:AH5"/>
    <mergeCell ref="AI4:AJ4"/>
    <mergeCell ref="AL4:AL5"/>
    <mergeCell ref="AM4:AM5"/>
    <mergeCell ref="T27:T28"/>
    <mergeCell ref="V19:V20"/>
    <mergeCell ref="W19:W20"/>
    <mergeCell ref="V27:V28"/>
    <mergeCell ref="W27:W28"/>
    <mergeCell ref="V26:AB26"/>
    <mergeCell ref="X27:Z27"/>
    <mergeCell ref="AB27:AB28"/>
    <mergeCell ref="AE3:AE4"/>
    <mergeCell ref="V10:AB10"/>
    <mergeCell ref="V11:V12"/>
    <mergeCell ref="W11:W12"/>
    <mergeCell ref="X11:Z11"/>
    <mergeCell ref="AB11:AB12"/>
    <mergeCell ref="AD11:AD12"/>
    <mergeCell ref="V18:AB18"/>
    <mergeCell ref="X19:Z19"/>
    <mergeCell ref="AB19:AB20"/>
    <mergeCell ref="AC11:AC12"/>
    <mergeCell ref="AC27:AC28"/>
    <mergeCell ref="AD27:AD28"/>
    <mergeCell ref="AE27:AE28"/>
    <mergeCell ref="AD3:AD4"/>
    <mergeCell ref="M3:O3"/>
    <mergeCell ref="K3:K4"/>
    <mergeCell ref="L3:L4"/>
    <mergeCell ref="R3:R4"/>
    <mergeCell ref="S3:S4"/>
    <mergeCell ref="T3:T4"/>
    <mergeCell ref="S19:S20"/>
    <mergeCell ref="M19:O19"/>
    <mergeCell ref="K19:K20"/>
    <mergeCell ref="L19:L20"/>
    <mergeCell ref="R19:R20"/>
    <mergeCell ref="Q19:Q20"/>
    <mergeCell ref="K10:Q10"/>
    <mergeCell ref="T19:T20"/>
    <mergeCell ref="V2:AB2"/>
    <mergeCell ref="V3:V4"/>
    <mergeCell ref="W3:W4"/>
    <mergeCell ref="X3:Z3"/>
    <mergeCell ref="AB3:AB4"/>
    <mergeCell ref="S27:S28"/>
    <mergeCell ref="M27:O27"/>
    <mergeCell ref="Q27:Q28"/>
    <mergeCell ref="K26:Q26"/>
    <mergeCell ref="M11:O11"/>
    <mergeCell ref="Q11:Q12"/>
    <mergeCell ref="K18:Q18"/>
    <mergeCell ref="K2:Q2"/>
    <mergeCell ref="Q3:Q4"/>
    <mergeCell ref="K27:K28"/>
    <mergeCell ref="L27:L28"/>
    <mergeCell ref="R27:R28"/>
    <mergeCell ref="K11:K12"/>
    <mergeCell ref="L11:L12"/>
    <mergeCell ref="R11:R12"/>
    <mergeCell ref="S11:S12"/>
    <mergeCell ref="T11:T12"/>
    <mergeCell ref="H3:H4"/>
    <mergeCell ref="I3:I4"/>
    <mergeCell ref="A26:G26"/>
    <mergeCell ref="A27:A28"/>
    <mergeCell ref="B27:B28"/>
    <mergeCell ref="C27:E27"/>
    <mergeCell ref="G27:G28"/>
    <mergeCell ref="A18:G18"/>
    <mergeCell ref="A10:G10"/>
    <mergeCell ref="H11:H12"/>
    <mergeCell ref="I11:I12"/>
    <mergeCell ref="H19:H20"/>
    <mergeCell ref="I19:I20"/>
    <mergeCell ref="H27:H28"/>
    <mergeCell ref="I27:I28"/>
    <mergeCell ref="A11:A12"/>
    <mergeCell ref="B11:B12"/>
    <mergeCell ref="C11:E11"/>
    <mergeCell ref="G19:G20"/>
    <mergeCell ref="G11:G12"/>
    <mergeCell ref="A19:A20"/>
    <mergeCell ref="B19:B20"/>
    <mergeCell ref="C19:E19"/>
    <mergeCell ref="A2:G2"/>
    <mergeCell ref="A3:A4"/>
    <mergeCell ref="B3:B4"/>
    <mergeCell ref="C3:E3"/>
    <mergeCell ref="G3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8.875" style="62" customWidth="1"/>
    <col min="2" max="2" width="13.25390625" style="63" bestFit="1" customWidth="1"/>
    <col min="3" max="11" width="8.875" style="6" customWidth="1"/>
    <col min="12" max="12" width="8.875" style="7" customWidth="1"/>
    <col min="13" max="16384" width="8.875" style="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Striker</dc:creator>
  <cp:keywords/>
  <dc:description/>
  <cp:lastModifiedBy>Slava</cp:lastModifiedBy>
  <cp:lastPrinted>2008-01-31T10:50:15Z</cp:lastPrinted>
  <dcterms:created xsi:type="dcterms:W3CDTF">2003-10-23T06:27:01Z</dcterms:created>
  <dcterms:modified xsi:type="dcterms:W3CDTF">2014-09-08T12:55:16Z</dcterms:modified>
  <cp:category/>
  <cp:version/>
  <cp:contentType/>
  <cp:contentStatus/>
</cp:coreProperties>
</file>